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NUL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OCUMENTS SON DES CIMES\COMPTA\Facturation\"/>
    </mc:Choice>
  </mc:AlternateContent>
  <xr:revisionPtr revIDLastSave="0" documentId="13_ncr:1_{4B260FF3-2F62-4C1A-BE1A-29D5200972C1}" xr6:coauthVersionLast="47" xr6:coauthVersionMax="47" xr10:uidLastSave="{00000000-0000-0000-0000-000000000000}"/>
  <bookViews>
    <workbookView xWindow="-120" yWindow="-120" windowWidth="29040" windowHeight="15840" tabRatio="280" xr2:uid="{00000000-000D-0000-FFFF-FFFF00000000}"/>
  </bookViews>
  <sheets>
    <sheet name="Liste" sheetId="53" r:id="rId1"/>
    <sheet name="Feuil1" sheetId="54" r:id="rId2"/>
  </sheets>
  <definedNames>
    <definedName name="a" localSheetId="0">#REF!</definedName>
    <definedName name="a">#REF!</definedName>
    <definedName name="azer" localSheetId="0">#REF!</definedName>
    <definedName name="azer">#REF!</definedName>
    <definedName name="No" localSheetId="0">#REF!</definedName>
    <definedName name="No">#REF!</definedName>
    <definedName name="NOM" localSheetId="0">#REF!</definedName>
    <definedName name="NOM">#REF!</definedName>
    <definedName name="Nom3no" localSheetId="0">#REF!</definedName>
    <definedName name="Nom3no">#REF!</definedName>
    <definedName name="nombis" localSheetId="0">#REF!</definedName>
    <definedName name="nombis">#REF!</definedName>
    <definedName name="_xlnm.Print_Area" localSheetId="0">Liste!$A$1:$H$3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0" i="53" l="1"/>
  <c r="I150" i="53" s="1"/>
  <c r="F88" i="53"/>
  <c r="I88" i="53" s="1"/>
  <c r="I18" i="53"/>
  <c r="I20" i="53"/>
  <c r="I35" i="53"/>
  <c r="I58" i="53"/>
  <c r="I75" i="53"/>
  <c r="E5" i="53"/>
  <c r="E6" i="53"/>
  <c r="E7" i="53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49" i="53"/>
  <c r="E51" i="53"/>
  <c r="E52" i="53"/>
  <c r="E53" i="53"/>
  <c r="E54" i="53"/>
  <c r="E55" i="53"/>
  <c r="E56" i="53"/>
  <c r="E57" i="53"/>
  <c r="E58" i="53"/>
  <c r="E59" i="53"/>
  <c r="E60" i="53"/>
  <c r="E61" i="53"/>
  <c r="E62" i="53"/>
  <c r="E63" i="53"/>
  <c r="E64" i="53"/>
  <c r="E65" i="53"/>
  <c r="E66" i="53"/>
  <c r="E67" i="53"/>
  <c r="E68" i="53"/>
  <c r="E77" i="53"/>
  <c r="E26" i="53"/>
  <c r="E27" i="53"/>
  <c r="E28" i="53"/>
  <c r="E29" i="53"/>
  <c r="E69" i="53"/>
  <c r="E70" i="53"/>
  <c r="E71" i="53"/>
  <c r="E72" i="53"/>
  <c r="E73" i="53"/>
  <c r="E74" i="53"/>
  <c r="E78" i="53"/>
  <c r="E142" i="53"/>
  <c r="E79" i="53"/>
  <c r="E80" i="53"/>
  <c r="E81" i="53"/>
  <c r="E82" i="53"/>
  <c r="E83" i="53"/>
  <c r="E84" i="53"/>
  <c r="E85" i="53"/>
  <c r="E86" i="53"/>
  <c r="E87" i="53"/>
  <c r="E88" i="53"/>
  <c r="E89" i="53"/>
  <c r="E90" i="53"/>
  <c r="E91" i="53"/>
  <c r="E92" i="53"/>
  <c r="E93" i="53"/>
  <c r="E94" i="53"/>
  <c r="E95" i="53"/>
  <c r="E96" i="53"/>
  <c r="E143" i="53"/>
  <c r="E144" i="53"/>
  <c r="E145" i="53"/>
  <c r="E146" i="53"/>
  <c r="E147" i="53"/>
  <c r="E148" i="53"/>
  <c r="E149" i="53"/>
  <c r="E97" i="53"/>
  <c r="E98" i="53"/>
  <c r="E99" i="53"/>
  <c r="E100" i="53"/>
  <c r="E101" i="53"/>
  <c r="E50" i="53"/>
  <c r="E102" i="53"/>
  <c r="E103" i="53"/>
  <c r="E30" i="53"/>
  <c r="E104" i="53"/>
  <c r="E105" i="53"/>
  <c r="E106" i="53"/>
  <c r="E107" i="53"/>
  <c r="E112" i="53"/>
  <c r="E113" i="53"/>
  <c r="E114" i="53"/>
  <c r="E115" i="53"/>
  <c r="E116" i="53"/>
  <c r="E117" i="53"/>
  <c r="E118" i="53"/>
  <c r="E119" i="53"/>
  <c r="E120" i="53"/>
  <c r="E121" i="53"/>
  <c r="E122" i="53"/>
  <c r="E123" i="53"/>
  <c r="E124" i="53"/>
  <c r="E125" i="53"/>
  <c r="E126" i="53"/>
  <c r="E127" i="53"/>
  <c r="E128" i="53"/>
  <c r="E129" i="53"/>
  <c r="E130" i="53"/>
  <c r="E131" i="53"/>
  <c r="E132" i="53"/>
  <c r="E133" i="53"/>
  <c r="E134" i="53"/>
  <c r="E135" i="53"/>
  <c r="E136" i="53"/>
  <c r="E137" i="53"/>
  <c r="E138" i="53"/>
  <c r="E139" i="53"/>
  <c r="E140" i="53"/>
  <c r="E32" i="53"/>
  <c r="E33" i="53"/>
  <c r="E34" i="53"/>
  <c r="E108" i="53"/>
  <c r="E31" i="53"/>
  <c r="E109" i="53"/>
  <c r="E75" i="53"/>
  <c r="E110" i="53"/>
  <c r="E76" i="53"/>
  <c r="E111" i="53"/>
  <c r="E35" i="53"/>
  <c r="E141" i="53"/>
  <c r="E150" i="53"/>
  <c r="N58" i="53"/>
  <c r="N20" i="53"/>
  <c r="F21" i="53"/>
  <c r="I21" i="53" s="1"/>
  <c r="F108" i="53"/>
  <c r="N108" i="53" s="1"/>
  <c r="F35" i="53"/>
  <c r="K35" i="53" s="1"/>
  <c r="F111" i="53"/>
  <c r="H111" i="53" s="1"/>
  <c r="F76" i="53"/>
  <c r="J76" i="53" s="1"/>
  <c r="F110" i="53"/>
  <c r="N110" i="53" s="1"/>
  <c r="F75" i="53"/>
  <c r="L75" i="53" s="1"/>
  <c r="F109" i="53"/>
  <c r="K109" i="53" s="1"/>
  <c r="F31" i="53"/>
  <c r="H31" i="53" s="1"/>
  <c r="F23" i="53"/>
  <c r="H23" i="53" s="1"/>
  <c r="I111" i="53" l="1"/>
  <c r="I31" i="53"/>
  <c r="I23" i="53"/>
  <c r="I110" i="53"/>
  <c r="I109" i="53"/>
  <c r="I108" i="53"/>
  <c r="I76" i="53"/>
  <c r="L111" i="53"/>
  <c r="J109" i="53"/>
  <c r="J110" i="53"/>
  <c r="N23" i="53"/>
  <c r="N75" i="53"/>
  <c r="J35" i="53"/>
  <c r="H75" i="53"/>
  <c r="N35" i="53"/>
  <c r="H76" i="53"/>
  <c r="M35" i="53"/>
  <c r="K111" i="53"/>
  <c r="L76" i="53"/>
  <c r="M110" i="53"/>
  <c r="K75" i="53"/>
  <c r="M109" i="53"/>
  <c r="H109" i="53"/>
  <c r="J31" i="53"/>
  <c r="N111" i="53"/>
  <c r="N109" i="53"/>
  <c r="L35" i="53"/>
  <c r="H35" i="53"/>
  <c r="J111" i="53"/>
  <c r="K76" i="53"/>
  <c r="L110" i="53"/>
  <c r="H110" i="53"/>
  <c r="J75" i="53"/>
  <c r="L109" i="53"/>
  <c r="M31" i="53"/>
  <c r="N76" i="53"/>
  <c r="N31" i="53"/>
  <c r="M76" i="53"/>
  <c r="K31" i="53"/>
  <c r="M111" i="53"/>
  <c r="K110" i="53"/>
  <c r="M75" i="53"/>
  <c r="L31" i="53"/>
  <c r="E151" i="53"/>
  <c r="L21" i="53"/>
  <c r="K21" i="53"/>
  <c r="N21" i="53"/>
  <c r="H21" i="53"/>
  <c r="J21" i="53"/>
  <c r="M21" i="53"/>
  <c r="K23" i="53"/>
  <c r="J23" i="53"/>
  <c r="M23" i="53"/>
  <c r="L23" i="53"/>
  <c r="N88" i="53"/>
  <c r="K108" i="53"/>
  <c r="F5" i="53"/>
  <c r="F6" i="53"/>
  <c r="I6" i="53" s="1"/>
  <c r="F57" i="53"/>
  <c r="N150" i="53"/>
  <c r="M150" i="53"/>
  <c r="L150" i="53"/>
  <c r="K150" i="53"/>
  <c r="J150" i="53"/>
  <c r="H150" i="53"/>
  <c r="F140" i="53"/>
  <c r="M20" i="53"/>
  <c r="L20" i="53"/>
  <c r="K20" i="53"/>
  <c r="J20" i="53"/>
  <c r="H20" i="53"/>
  <c r="F141" i="53"/>
  <c r="F34" i="53"/>
  <c r="F33" i="53"/>
  <c r="F32" i="53"/>
  <c r="F139" i="53"/>
  <c r="F138" i="53"/>
  <c r="F137" i="53"/>
  <c r="F136" i="53"/>
  <c r="F135" i="53"/>
  <c r="F134" i="53"/>
  <c r="F133" i="53"/>
  <c r="F132" i="53"/>
  <c r="F131" i="53"/>
  <c r="F130" i="53"/>
  <c r="F129" i="53"/>
  <c r="F128" i="53"/>
  <c r="F127" i="53"/>
  <c r="F126" i="53"/>
  <c r="F125" i="53"/>
  <c r="F124" i="53"/>
  <c r="F123" i="53"/>
  <c r="F122" i="53"/>
  <c r="F121" i="53"/>
  <c r="F120" i="53"/>
  <c r="F119" i="53"/>
  <c r="F118" i="53"/>
  <c r="F117" i="53"/>
  <c r="F116" i="53"/>
  <c r="F115" i="53"/>
  <c r="F114" i="53"/>
  <c r="F113" i="53"/>
  <c r="F112" i="53"/>
  <c r="F107" i="53"/>
  <c r="F106" i="53"/>
  <c r="F105" i="53"/>
  <c r="F104" i="53"/>
  <c r="F30" i="53"/>
  <c r="F103" i="53"/>
  <c r="F102" i="53"/>
  <c r="F50" i="53"/>
  <c r="F101" i="53"/>
  <c r="F100" i="53"/>
  <c r="F99" i="53"/>
  <c r="F98" i="53"/>
  <c r="F97" i="53"/>
  <c r="F149" i="53"/>
  <c r="F148" i="53"/>
  <c r="F147" i="53"/>
  <c r="F146" i="53"/>
  <c r="F145" i="53"/>
  <c r="F144" i="53"/>
  <c r="F143" i="53"/>
  <c r="F96" i="53"/>
  <c r="F95" i="53"/>
  <c r="F94" i="53"/>
  <c r="F93" i="53"/>
  <c r="F92" i="53"/>
  <c r="F91" i="53"/>
  <c r="F90" i="53"/>
  <c r="F89" i="53"/>
  <c r="F87" i="53"/>
  <c r="F86" i="53"/>
  <c r="F85" i="53"/>
  <c r="F84" i="53"/>
  <c r="F83" i="53"/>
  <c r="F82" i="53"/>
  <c r="F81" i="53"/>
  <c r="F80" i="53"/>
  <c r="F79" i="53"/>
  <c r="F142" i="53"/>
  <c r="F78" i="53"/>
  <c r="F74" i="53"/>
  <c r="F73" i="53"/>
  <c r="F72" i="53"/>
  <c r="F71" i="53"/>
  <c r="F70" i="53"/>
  <c r="F69" i="53"/>
  <c r="F29" i="53"/>
  <c r="F28" i="53"/>
  <c r="F27" i="53"/>
  <c r="F26" i="53"/>
  <c r="F77" i="53"/>
  <c r="F68" i="53"/>
  <c r="F67" i="53"/>
  <c r="F66" i="53"/>
  <c r="F65" i="53"/>
  <c r="F64" i="53"/>
  <c r="F63" i="53"/>
  <c r="F62" i="53"/>
  <c r="F61" i="53"/>
  <c r="F60" i="53"/>
  <c r="F59" i="53"/>
  <c r="K58" i="53"/>
  <c r="F56" i="53"/>
  <c r="F55" i="53"/>
  <c r="F54" i="53"/>
  <c r="F53" i="53"/>
  <c r="F52" i="53"/>
  <c r="F51" i="53"/>
  <c r="F49" i="53"/>
  <c r="F48" i="53"/>
  <c r="I48" i="53" s="1"/>
  <c r="F47" i="53"/>
  <c r="I47" i="53" s="1"/>
  <c r="F46" i="53"/>
  <c r="I46" i="53" s="1"/>
  <c r="F45" i="53"/>
  <c r="I45" i="53" s="1"/>
  <c r="F44" i="53"/>
  <c r="I44" i="53" s="1"/>
  <c r="F43" i="53"/>
  <c r="I43" i="53" s="1"/>
  <c r="F42" i="53"/>
  <c r="I42" i="53" s="1"/>
  <c r="F41" i="53"/>
  <c r="I41" i="53" s="1"/>
  <c r="F40" i="53"/>
  <c r="I40" i="53" s="1"/>
  <c r="F39" i="53"/>
  <c r="I39" i="53" s="1"/>
  <c r="F38" i="53"/>
  <c r="I38" i="53" s="1"/>
  <c r="F37" i="53"/>
  <c r="I37" i="53" s="1"/>
  <c r="F36" i="53"/>
  <c r="I36" i="53" s="1"/>
  <c r="F25" i="53"/>
  <c r="I25" i="53" s="1"/>
  <c r="F24" i="53"/>
  <c r="I24" i="53" s="1"/>
  <c r="F22" i="53"/>
  <c r="F19" i="53"/>
  <c r="I19" i="53" s="1"/>
  <c r="N18" i="53"/>
  <c r="M18" i="53"/>
  <c r="L18" i="53"/>
  <c r="K18" i="53"/>
  <c r="J18" i="53"/>
  <c r="H18" i="53"/>
  <c r="F17" i="53"/>
  <c r="I17" i="53" s="1"/>
  <c r="F16" i="53"/>
  <c r="I16" i="53" s="1"/>
  <c r="F15" i="53"/>
  <c r="I15" i="53" s="1"/>
  <c r="F14" i="53"/>
  <c r="I14" i="53" s="1"/>
  <c r="F13" i="53"/>
  <c r="I13" i="53" s="1"/>
  <c r="F12" i="53"/>
  <c r="I12" i="53" s="1"/>
  <c r="F11" i="53"/>
  <c r="I11" i="53" s="1"/>
  <c r="F10" i="53"/>
  <c r="I10" i="53" s="1"/>
  <c r="F9" i="53"/>
  <c r="I9" i="53" s="1"/>
  <c r="F8" i="53"/>
  <c r="I8" i="53" s="1"/>
  <c r="F7" i="53"/>
  <c r="I7" i="53" s="1"/>
  <c r="N56" i="53" l="1"/>
  <c r="I56" i="53"/>
  <c r="N65" i="53"/>
  <c r="I65" i="53"/>
  <c r="N72" i="53"/>
  <c r="I72" i="53"/>
  <c r="N82" i="53"/>
  <c r="I82" i="53"/>
  <c r="N91" i="53"/>
  <c r="I91" i="53"/>
  <c r="N149" i="53"/>
  <c r="I149" i="53"/>
  <c r="N103" i="53"/>
  <c r="I103" i="53"/>
  <c r="N114" i="53"/>
  <c r="I114" i="53"/>
  <c r="N122" i="53"/>
  <c r="I122" i="53"/>
  <c r="N134" i="53"/>
  <c r="I134" i="53"/>
  <c r="N34" i="53"/>
  <c r="I34" i="53"/>
  <c r="I5" i="53"/>
  <c r="H5" i="53"/>
  <c r="N66" i="53"/>
  <c r="I66" i="53"/>
  <c r="N69" i="53"/>
  <c r="I69" i="53"/>
  <c r="N79" i="53"/>
  <c r="I79" i="53"/>
  <c r="N87" i="53"/>
  <c r="I87" i="53"/>
  <c r="N96" i="53"/>
  <c r="I96" i="53"/>
  <c r="N97" i="53"/>
  <c r="I97" i="53"/>
  <c r="N30" i="53"/>
  <c r="I30" i="53"/>
  <c r="N115" i="53"/>
  <c r="I115" i="53"/>
  <c r="N123" i="53"/>
  <c r="I123" i="53"/>
  <c r="N135" i="53"/>
  <c r="I135" i="53"/>
  <c r="N49" i="53"/>
  <c r="I49" i="53"/>
  <c r="N54" i="53"/>
  <c r="I54" i="53"/>
  <c r="N59" i="53"/>
  <c r="I59" i="53"/>
  <c r="N63" i="53"/>
  <c r="I63" i="53"/>
  <c r="N67" i="53"/>
  <c r="I67" i="53"/>
  <c r="N27" i="53"/>
  <c r="I27" i="53"/>
  <c r="N70" i="53"/>
  <c r="I70" i="53"/>
  <c r="N74" i="53"/>
  <c r="I74" i="53"/>
  <c r="N80" i="53"/>
  <c r="I80" i="53"/>
  <c r="N84" i="53"/>
  <c r="I84" i="53"/>
  <c r="N89" i="53"/>
  <c r="I89" i="53"/>
  <c r="N93" i="53"/>
  <c r="I93" i="53"/>
  <c r="N143" i="53"/>
  <c r="I143" i="53"/>
  <c r="N147" i="53"/>
  <c r="I147" i="53"/>
  <c r="N98" i="53"/>
  <c r="I98" i="53"/>
  <c r="N50" i="53"/>
  <c r="I50" i="53"/>
  <c r="N104" i="53"/>
  <c r="I104" i="53"/>
  <c r="N112" i="53"/>
  <c r="I112" i="53"/>
  <c r="N116" i="53"/>
  <c r="I116" i="53"/>
  <c r="N120" i="53"/>
  <c r="I120" i="53"/>
  <c r="N124" i="53"/>
  <c r="I124" i="53"/>
  <c r="N128" i="53"/>
  <c r="I128" i="53"/>
  <c r="N132" i="53"/>
  <c r="I132" i="53"/>
  <c r="N136" i="53"/>
  <c r="I136" i="53"/>
  <c r="N32" i="53"/>
  <c r="I32" i="53"/>
  <c r="N57" i="53"/>
  <c r="I57" i="53"/>
  <c r="N52" i="53"/>
  <c r="I52" i="53"/>
  <c r="N61" i="53"/>
  <c r="I61" i="53"/>
  <c r="N29" i="53"/>
  <c r="I29" i="53"/>
  <c r="N142" i="53"/>
  <c r="I142" i="53"/>
  <c r="N86" i="53"/>
  <c r="I86" i="53"/>
  <c r="N145" i="53"/>
  <c r="I145" i="53"/>
  <c r="N100" i="53"/>
  <c r="I100" i="53"/>
  <c r="N106" i="53"/>
  <c r="I106" i="53"/>
  <c r="N118" i="53"/>
  <c r="I118" i="53"/>
  <c r="N126" i="53"/>
  <c r="I126" i="53"/>
  <c r="N138" i="53"/>
  <c r="I138" i="53"/>
  <c r="N53" i="53"/>
  <c r="I53" i="53"/>
  <c r="N62" i="53"/>
  <c r="I62" i="53"/>
  <c r="N26" i="53"/>
  <c r="I26" i="53"/>
  <c r="N73" i="53"/>
  <c r="I73" i="53"/>
  <c r="N83" i="53"/>
  <c r="I83" i="53"/>
  <c r="N92" i="53"/>
  <c r="I92" i="53"/>
  <c r="N146" i="53"/>
  <c r="I146" i="53"/>
  <c r="N101" i="53"/>
  <c r="I101" i="53"/>
  <c r="N107" i="53"/>
  <c r="I107" i="53"/>
  <c r="N119" i="53"/>
  <c r="I119" i="53"/>
  <c r="N127" i="53"/>
  <c r="I127" i="53"/>
  <c r="N131" i="53"/>
  <c r="I131" i="53"/>
  <c r="N139" i="53"/>
  <c r="I139" i="53"/>
  <c r="N141" i="53"/>
  <c r="I141" i="53"/>
  <c r="N22" i="53"/>
  <c r="I22" i="53"/>
  <c r="N51" i="53"/>
  <c r="I51" i="53"/>
  <c r="N55" i="53"/>
  <c r="I55" i="53"/>
  <c r="N60" i="53"/>
  <c r="I60" i="53"/>
  <c r="N64" i="53"/>
  <c r="I64" i="53"/>
  <c r="N68" i="53"/>
  <c r="I68" i="53"/>
  <c r="N28" i="53"/>
  <c r="I28" i="53"/>
  <c r="N71" i="53"/>
  <c r="I71" i="53"/>
  <c r="N78" i="53"/>
  <c r="I78" i="53"/>
  <c r="N81" i="53"/>
  <c r="I81" i="53"/>
  <c r="N85" i="53"/>
  <c r="I85" i="53"/>
  <c r="N90" i="53"/>
  <c r="I90" i="53"/>
  <c r="N94" i="53"/>
  <c r="I94" i="53"/>
  <c r="N144" i="53"/>
  <c r="I144" i="53"/>
  <c r="N148" i="53"/>
  <c r="I148" i="53"/>
  <c r="N99" i="53"/>
  <c r="I99" i="53"/>
  <c r="N102" i="53"/>
  <c r="I102" i="53"/>
  <c r="N105" i="53"/>
  <c r="I105" i="53"/>
  <c r="N113" i="53"/>
  <c r="I113" i="53"/>
  <c r="N117" i="53"/>
  <c r="I117" i="53"/>
  <c r="N121" i="53"/>
  <c r="I121" i="53"/>
  <c r="N125" i="53"/>
  <c r="I125" i="53"/>
  <c r="N129" i="53"/>
  <c r="I129" i="53"/>
  <c r="N133" i="53"/>
  <c r="I133" i="53"/>
  <c r="N137" i="53"/>
  <c r="I137" i="53"/>
  <c r="N33" i="53"/>
  <c r="I33" i="53"/>
  <c r="N140" i="53"/>
  <c r="I140" i="53"/>
  <c r="N77" i="53"/>
  <c r="I77" i="53"/>
  <c r="N95" i="53"/>
  <c r="I95" i="53"/>
  <c r="N130" i="53"/>
  <c r="I130" i="53"/>
  <c r="K7" i="53"/>
  <c r="K15" i="53"/>
  <c r="K41" i="53"/>
  <c r="N12" i="53"/>
  <c r="N16" i="53"/>
  <c r="N19" i="53"/>
  <c r="K42" i="53"/>
  <c r="K51" i="53"/>
  <c r="K60" i="53"/>
  <c r="K67" i="53"/>
  <c r="K143" i="53"/>
  <c r="K98" i="53"/>
  <c r="K104" i="53"/>
  <c r="K116" i="53"/>
  <c r="K124" i="53"/>
  <c r="K17" i="53"/>
  <c r="N47" i="53"/>
  <c r="K78" i="53"/>
  <c r="K88" i="53"/>
  <c r="K11" i="53"/>
  <c r="K22" i="53"/>
  <c r="K37" i="53"/>
  <c r="N8" i="53"/>
  <c r="N24" i="53"/>
  <c r="K38" i="53"/>
  <c r="K46" i="53"/>
  <c r="K63" i="53"/>
  <c r="K27" i="53"/>
  <c r="K93" i="53"/>
  <c r="K147" i="53"/>
  <c r="K112" i="53"/>
  <c r="K120" i="53"/>
  <c r="K128" i="53"/>
  <c r="K132" i="53"/>
  <c r="K136" i="53"/>
  <c r="K32" i="53"/>
  <c r="K9" i="53"/>
  <c r="K13" i="53"/>
  <c r="K25" i="53"/>
  <c r="K39" i="53"/>
  <c r="N43" i="53"/>
  <c r="K56" i="53"/>
  <c r="K71" i="53"/>
  <c r="K81" i="53"/>
  <c r="N10" i="53"/>
  <c r="N14" i="53"/>
  <c r="N36" i="53"/>
  <c r="N40" i="53"/>
  <c r="K44" i="53"/>
  <c r="K48" i="53"/>
  <c r="K53" i="53"/>
  <c r="K61" i="53"/>
  <c r="K65" i="53"/>
  <c r="K77" i="53"/>
  <c r="K29" i="53"/>
  <c r="K86" i="53"/>
  <c r="K91" i="53"/>
  <c r="K95" i="53"/>
  <c r="K145" i="53"/>
  <c r="K149" i="53"/>
  <c r="K100" i="53"/>
  <c r="K103" i="53"/>
  <c r="K106" i="53"/>
  <c r="K114" i="53"/>
  <c r="K118" i="53"/>
  <c r="K122" i="53"/>
  <c r="K126" i="53"/>
  <c r="K130" i="53"/>
  <c r="K134" i="53"/>
  <c r="K138" i="53"/>
  <c r="K34" i="53"/>
  <c r="K140" i="53"/>
  <c r="N6" i="53"/>
  <c r="N45" i="53"/>
  <c r="K54" i="53"/>
  <c r="K69" i="53"/>
  <c r="K73" i="53"/>
  <c r="K79" i="53"/>
  <c r="K83" i="53"/>
  <c r="K107" i="53"/>
  <c r="K127" i="53"/>
  <c r="K131" i="53"/>
  <c r="K135" i="53"/>
  <c r="K139" i="53"/>
  <c r="K5" i="53"/>
  <c r="K50" i="53"/>
  <c r="J139" i="53"/>
  <c r="L69" i="53"/>
  <c r="J108" i="53"/>
  <c r="M108" i="53"/>
  <c r="H77" i="53"/>
  <c r="H16" i="53"/>
  <c r="H139" i="53"/>
  <c r="L108" i="53"/>
  <c r="H108" i="53"/>
  <c r="K14" i="53"/>
  <c r="H22" i="53"/>
  <c r="H9" i="53"/>
  <c r="L9" i="53"/>
  <c r="H12" i="53"/>
  <c r="L120" i="53"/>
  <c r="M8" i="53"/>
  <c r="H51" i="53"/>
  <c r="H30" i="53"/>
  <c r="H8" i="53"/>
  <c r="H136" i="53"/>
  <c r="L17" i="53"/>
  <c r="H123" i="53"/>
  <c r="H13" i="53"/>
  <c r="J15" i="53"/>
  <c r="H17" i="53"/>
  <c r="H73" i="53"/>
  <c r="J95" i="53"/>
  <c r="L132" i="53"/>
  <c r="L141" i="53"/>
  <c r="J7" i="53"/>
  <c r="K10" i="53"/>
  <c r="M16" i="53"/>
  <c r="J107" i="53"/>
  <c r="H141" i="53"/>
  <c r="J11" i="53"/>
  <c r="M12" i="53"/>
  <c r="L13" i="53"/>
  <c r="J44" i="53"/>
  <c r="L61" i="53"/>
  <c r="H27" i="53"/>
  <c r="H78" i="53"/>
  <c r="H142" i="53"/>
  <c r="H92" i="53"/>
  <c r="J97" i="53"/>
  <c r="J100" i="53"/>
  <c r="M123" i="53"/>
  <c r="L128" i="53"/>
  <c r="H128" i="53"/>
  <c r="H131" i="53"/>
  <c r="M118" i="53"/>
  <c r="M142" i="53"/>
  <c r="L92" i="53"/>
  <c r="M44" i="53"/>
  <c r="J118" i="53"/>
  <c r="J131" i="53"/>
  <c r="L22" i="53"/>
  <c r="H36" i="53"/>
  <c r="H42" i="53"/>
  <c r="M49" i="53"/>
  <c r="L51" i="53"/>
  <c r="H54" i="53"/>
  <c r="H57" i="53"/>
  <c r="H61" i="53"/>
  <c r="H64" i="53"/>
  <c r="H67" i="53"/>
  <c r="L68" i="53"/>
  <c r="L26" i="53"/>
  <c r="H29" i="53"/>
  <c r="H69" i="53"/>
  <c r="H72" i="53"/>
  <c r="L73" i="53"/>
  <c r="M81" i="53"/>
  <c r="H82" i="53"/>
  <c r="M88" i="53"/>
  <c r="H89" i="53"/>
  <c r="H91" i="53"/>
  <c r="L143" i="53"/>
  <c r="L50" i="53"/>
  <c r="J106" i="53"/>
  <c r="H120" i="53"/>
  <c r="J127" i="53"/>
  <c r="M131" i="53"/>
  <c r="H132" i="53"/>
  <c r="H135" i="53"/>
  <c r="L136" i="53"/>
  <c r="H140" i="53"/>
  <c r="M36" i="53"/>
  <c r="J41" i="53"/>
  <c r="M45" i="53"/>
  <c r="L46" i="53"/>
  <c r="M54" i="53"/>
  <c r="M57" i="53"/>
  <c r="J60" i="53"/>
  <c r="H95" i="53"/>
  <c r="H143" i="53"/>
  <c r="H146" i="53"/>
  <c r="L147" i="53"/>
  <c r="H97" i="53"/>
  <c r="H50" i="53"/>
  <c r="J114" i="53"/>
  <c r="L124" i="53"/>
  <c r="M135" i="53"/>
  <c r="L32" i="53"/>
  <c r="M7" i="53"/>
  <c r="M11" i="53"/>
  <c r="M15" i="53"/>
  <c r="J36" i="53"/>
  <c r="H45" i="53"/>
  <c r="H46" i="53"/>
  <c r="H49" i="53"/>
  <c r="J54" i="53"/>
  <c r="J57" i="53"/>
  <c r="M67" i="53"/>
  <c r="H68" i="53"/>
  <c r="H26" i="53"/>
  <c r="J29" i="53"/>
  <c r="H81" i="53"/>
  <c r="H85" i="53"/>
  <c r="H88" i="53"/>
  <c r="H93" i="53"/>
  <c r="H147" i="53"/>
  <c r="M97" i="53"/>
  <c r="J115" i="53"/>
  <c r="M122" i="53"/>
  <c r="H124" i="53"/>
  <c r="H127" i="53"/>
  <c r="J135" i="53"/>
  <c r="M139" i="53"/>
  <c r="H32" i="53"/>
  <c r="M127" i="53"/>
  <c r="J8" i="53"/>
  <c r="J12" i="53"/>
  <c r="J16" i="53"/>
  <c r="L37" i="53"/>
  <c r="J38" i="53"/>
  <c r="L39" i="53"/>
  <c r="N41" i="53"/>
  <c r="J45" i="53"/>
  <c r="L49" i="53"/>
  <c r="M56" i="53"/>
  <c r="L65" i="53"/>
  <c r="L5" i="53"/>
  <c r="N7" i="53"/>
  <c r="N11" i="53"/>
  <c r="N15" i="53"/>
  <c r="J25" i="53"/>
  <c r="L36" i="53"/>
  <c r="H37" i="53"/>
  <c r="H39" i="53"/>
  <c r="M41" i="53"/>
  <c r="L42" i="53"/>
  <c r="N44" i="53"/>
  <c r="J49" i="53"/>
  <c r="J53" i="53"/>
  <c r="L54" i="53"/>
  <c r="J56" i="53"/>
  <c r="L57" i="53"/>
  <c r="H58" i="53"/>
  <c r="M60" i="53"/>
  <c r="L64" i="53"/>
  <c r="H65" i="53"/>
  <c r="J67" i="53"/>
  <c r="M68" i="53"/>
  <c r="L77" i="53"/>
  <c r="M26" i="53"/>
  <c r="L27" i="53"/>
  <c r="M29" i="53"/>
  <c r="H71" i="53"/>
  <c r="L142" i="53"/>
  <c r="H79" i="53"/>
  <c r="J81" i="53"/>
  <c r="L82" i="53"/>
  <c r="H83" i="53"/>
  <c r="L85" i="53"/>
  <c r="H86" i="53"/>
  <c r="J88" i="53"/>
  <c r="L89" i="53"/>
  <c r="J91" i="53"/>
  <c r="M92" i="53"/>
  <c r="L93" i="53"/>
  <c r="M95" i="53"/>
  <c r="H96" i="53"/>
  <c r="H145" i="53"/>
  <c r="J149" i="53"/>
  <c r="L97" i="53"/>
  <c r="H98" i="53"/>
  <c r="M100" i="53"/>
  <c r="H101" i="53"/>
  <c r="L30" i="53"/>
  <c r="H104" i="53"/>
  <c r="M106" i="53"/>
  <c r="H107" i="53"/>
  <c r="M107" i="53"/>
  <c r="H112" i="53"/>
  <c r="M114" i="53"/>
  <c r="H115" i="53"/>
  <c r="M115" i="53"/>
  <c r="L116" i="53"/>
  <c r="J123" i="53"/>
  <c r="J126" i="53"/>
  <c r="L127" i="53"/>
  <c r="J130" i="53"/>
  <c r="L131" i="53"/>
  <c r="J134" i="53"/>
  <c r="L135" i="53"/>
  <c r="J138" i="53"/>
  <c r="L139" i="53"/>
  <c r="J34" i="53"/>
  <c r="M141" i="53"/>
  <c r="L140" i="53"/>
  <c r="N38" i="53"/>
  <c r="N48" i="53"/>
  <c r="M71" i="53"/>
  <c r="M96" i="53"/>
  <c r="M145" i="53"/>
  <c r="M101" i="53"/>
  <c r="L107" i="53"/>
  <c r="L115" i="53"/>
  <c r="H116" i="53"/>
  <c r="H119" i="53"/>
  <c r="M119" i="53"/>
  <c r="L12" i="53"/>
  <c r="L16" i="53"/>
  <c r="N25" i="53"/>
  <c r="M38" i="53"/>
  <c r="L45" i="53"/>
  <c r="M48" i="53"/>
  <c r="M63" i="53"/>
  <c r="J71" i="53"/>
  <c r="M72" i="53"/>
  <c r="M78" i="53"/>
  <c r="L96" i="53"/>
  <c r="J145" i="53"/>
  <c r="M146" i="53"/>
  <c r="L101" i="53"/>
  <c r="M103" i="53"/>
  <c r="L119" i="53"/>
  <c r="L8" i="53"/>
  <c r="M25" i="53"/>
  <c r="J48" i="53"/>
  <c r="M53" i="53"/>
  <c r="L58" i="53"/>
  <c r="J63" i="53"/>
  <c r="M64" i="53"/>
  <c r="L72" i="53"/>
  <c r="J78" i="53"/>
  <c r="L79" i="53"/>
  <c r="L81" i="53"/>
  <c r="M82" i="53"/>
  <c r="L83" i="53"/>
  <c r="M85" i="53"/>
  <c r="L86" i="53"/>
  <c r="L88" i="53"/>
  <c r="M89" i="53"/>
  <c r="M91" i="53"/>
  <c r="L146" i="53"/>
  <c r="M149" i="53"/>
  <c r="L98" i="53"/>
  <c r="J103" i="53"/>
  <c r="M30" i="53"/>
  <c r="L104" i="53"/>
  <c r="L112" i="53"/>
  <c r="J119" i="53"/>
  <c r="J122" i="53"/>
  <c r="L123" i="53"/>
  <c r="M126" i="53"/>
  <c r="M130" i="53"/>
  <c r="M134" i="53"/>
  <c r="M138" i="53"/>
  <c r="M34" i="53"/>
  <c r="J5" i="53"/>
  <c r="N5" i="53"/>
  <c r="M6" i="53"/>
  <c r="H7" i="53"/>
  <c r="L7" i="53"/>
  <c r="K8" i="53"/>
  <c r="J9" i="53"/>
  <c r="N9" i="53"/>
  <c r="M10" i="53"/>
  <c r="H11" i="53"/>
  <c r="L11" i="53"/>
  <c r="K12" i="53"/>
  <c r="J13" i="53"/>
  <c r="N13" i="53"/>
  <c r="M14" i="53"/>
  <c r="H15" i="53"/>
  <c r="L15" i="53"/>
  <c r="K16" i="53"/>
  <c r="J17" i="53"/>
  <c r="N17" i="53"/>
  <c r="M19" i="53"/>
  <c r="J22" i="53"/>
  <c r="M24" i="53"/>
  <c r="H25" i="53"/>
  <c r="L25" i="53"/>
  <c r="K36" i="53"/>
  <c r="J37" i="53"/>
  <c r="N37" i="53"/>
  <c r="H38" i="53"/>
  <c r="L38" i="53"/>
  <c r="J39" i="53"/>
  <c r="N39" i="53"/>
  <c r="M40" i="53"/>
  <c r="H41" i="53"/>
  <c r="L41" i="53"/>
  <c r="J42" i="53"/>
  <c r="N42" i="53"/>
  <c r="M43" i="53"/>
  <c r="H44" i="53"/>
  <c r="L44" i="53"/>
  <c r="K45" i="53"/>
  <c r="J46" i="53"/>
  <c r="N46" i="53"/>
  <c r="M47" i="53"/>
  <c r="H48" i="53"/>
  <c r="L48" i="53"/>
  <c r="K49" i="53"/>
  <c r="J51" i="53"/>
  <c r="M52" i="53"/>
  <c r="H53" i="53"/>
  <c r="L53" i="53"/>
  <c r="M55" i="53"/>
  <c r="H56" i="53"/>
  <c r="L56" i="53"/>
  <c r="K57" i="53"/>
  <c r="J58" i="53"/>
  <c r="M59" i="53"/>
  <c r="H60" i="53"/>
  <c r="L60" i="53"/>
  <c r="J61" i="53"/>
  <c r="M62" i="53"/>
  <c r="H63" i="53"/>
  <c r="L63" i="53"/>
  <c r="K64" i="53"/>
  <c r="J65" i="53"/>
  <c r="M66" i="53"/>
  <c r="L67" i="53"/>
  <c r="K68" i="53"/>
  <c r="J77" i="53"/>
  <c r="K26" i="53"/>
  <c r="J27" i="53"/>
  <c r="M28" i="53"/>
  <c r="L29" i="53"/>
  <c r="J69" i="53"/>
  <c r="M70" i="53"/>
  <c r="L71" i="53"/>
  <c r="K72" i="53"/>
  <c r="J73" i="53"/>
  <c r="M74" i="53"/>
  <c r="L78" i="53"/>
  <c r="K142" i="53"/>
  <c r="J79" i="53"/>
  <c r="M80" i="53"/>
  <c r="K82" i="53"/>
  <c r="J83" i="53"/>
  <c r="M84" i="53"/>
  <c r="K85" i="53"/>
  <c r="J86" i="53"/>
  <c r="M87" i="53"/>
  <c r="K89" i="53"/>
  <c r="M90" i="53"/>
  <c r="L91" i="53"/>
  <c r="K92" i="53"/>
  <c r="J93" i="53"/>
  <c r="M94" i="53"/>
  <c r="L95" i="53"/>
  <c r="K96" i="53"/>
  <c r="J143" i="53"/>
  <c r="M144" i="53"/>
  <c r="L145" i="53"/>
  <c r="K146" i="53"/>
  <c r="J147" i="53"/>
  <c r="M148" i="53"/>
  <c r="H149" i="53"/>
  <c r="L149" i="53"/>
  <c r="K97" i="53"/>
  <c r="J98" i="53"/>
  <c r="M99" i="53"/>
  <c r="H100" i="53"/>
  <c r="L100" i="53"/>
  <c r="K101" i="53"/>
  <c r="J50" i="53"/>
  <c r="M102" i="53"/>
  <c r="H103" i="53"/>
  <c r="L103" i="53"/>
  <c r="K30" i="53"/>
  <c r="J104" i="53"/>
  <c r="M105" i="53"/>
  <c r="H106" i="53"/>
  <c r="L106" i="53"/>
  <c r="J112" i="53"/>
  <c r="M113" i="53"/>
  <c r="H114" i="53"/>
  <c r="L114" i="53"/>
  <c r="K115" i="53"/>
  <c r="J116" i="53"/>
  <c r="M117" i="53"/>
  <c r="H118" i="53"/>
  <c r="L118" i="53"/>
  <c r="K119" i="53"/>
  <c r="J120" i="53"/>
  <c r="M121" i="53"/>
  <c r="H122" i="53"/>
  <c r="L122" i="53"/>
  <c r="K123" i="53"/>
  <c r="J124" i="53"/>
  <c r="M125" i="53"/>
  <c r="H126" i="53"/>
  <c r="L126" i="53"/>
  <c r="J128" i="53"/>
  <c r="M129" i="53"/>
  <c r="H130" i="53"/>
  <c r="L130" i="53"/>
  <c r="J132" i="53"/>
  <c r="M133" i="53"/>
  <c r="H134" i="53"/>
  <c r="L134" i="53"/>
  <c r="J136" i="53"/>
  <c r="M137" i="53"/>
  <c r="H138" i="53"/>
  <c r="L138" i="53"/>
  <c r="J32" i="53"/>
  <c r="M33" i="53"/>
  <c r="H34" i="53"/>
  <c r="L34" i="53"/>
  <c r="K141" i="53"/>
  <c r="J140" i="53"/>
  <c r="M5" i="53"/>
  <c r="H6" i="53"/>
  <c r="L6" i="53"/>
  <c r="M9" i="53"/>
  <c r="H10" i="53"/>
  <c r="L10" i="53"/>
  <c r="M13" i="53"/>
  <c r="H14" i="53"/>
  <c r="L14" i="53"/>
  <c r="M17" i="53"/>
  <c r="H19" i="53"/>
  <c r="L19" i="53"/>
  <c r="M22" i="53"/>
  <c r="H24" i="53"/>
  <c r="L24" i="53"/>
  <c r="M37" i="53"/>
  <c r="M39" i="53"/>
  <c r="H40" i="53"/>
  <c r="L40" i="53"/>
  <c r="M42" i="53"/>
  <c r="H43" i="53"/>
  <c r="L43" i="53"/>
  <c r="M46" i="53"/>
  <c r="H47" i="53"/>
  <c r="L47" i="53"/>
  <c r="M51" i="53"/>
  <c r="H52" i="53"/>
  <c r="L52" i="53"/>
  <c r="H55" i="53"/>
  <c r="L55" i="53"/>
  <c r="M58" i="53"/>
  <c r="H59" i="53"/>
  <c r="L59" i="53"/>
  <c r="M61" i="53"/>
  <c r="H62" i="53"/>
  <c r="L62" i="53"/>
  <c r="J64" i="53"/>
  <c r="M65" i="53"/>
  <c r="H66" i="53"/>
  <c r="L66" i="53"/>
  <c r="J68" i="53"/>
  <c r="M77" i="53"/>
  <c r="J26" i="53"/>
  <c r="M27" i="53"/>
  <c r="H28" i="53"/>
  <c r="L28" i="53"/>
  <c r="M69" i="53"/>
  <c r="H70" i="53"/>
  <c r="L70" i="53"/>
  <c r="J72" i="53"/>
  <c r="M73" i="53"/>
  <c r="H74" i="53"/>
  <c r="L74" i="53"/>
  <c r="J142" i="53"/>
  <c r="M79" i="53"/>
  <c r="H80" i="53"/>
  <c r="L80" i="53"/>
  <c r="J82" i="53"/>
  <c r="M83" i="53"/>
  <c r="H84" i="53"/>
  <c r="L84" i="53"/>
  <c r="J85" i="53"/>
  <c r="M86" i="53"/>
  <c r="H87" i="53"/>
  <c r="L87" i="53"/>
  <c r="J89" i="53"/>
  <c r="H90" i="53"/>
  <c r="L90" i="53"/>
  <c r="J92" i="53"/>
  <c r="M93" i="53"/>
  <c r="H94" i="53"/>
  <c r="L94" i="53"/>
  <c r="J96" i="53"/>
  <c r="M143" i="53"/>
  <c r="H144" i="53"/>
  <c r="L144" i="53"/>
  <c r="J146" i="53"/>
  <c r="M147" i="53"/>
  <c r="H148" i="53"/>
  <c r="L148" i="53"/>
  <c r="M98" i="53"/>
  <c r="H99" i="53"/>
  <c r="L99" i="53"/>
  <c r="J101" i="53"/>
  <c r="M50" i="53"/>
  <c r="H102" i="53"/>
  <c r="L102" i="53"/>
  <c r="J30" i="53"/>
  <c r="M104" i="53"/>
  <c r="H105" i="53"/>
  <c r="L105" i="53"/>
  <c r="M112" i="53"/>
  <c r="H113" i="53"/>
  <c r="L113" i="53"/>
  <c r="M116" i="53"/>
  <c r="H117" i="53"/>
  <c r="L117" i="53"/>
  <c r="M120" i="53"/>
  <c r="H121" i="53"/>
  <c r="L121" i="53"/>
  <c r="M124" i="53"/>
  <c r="H125" i="53"/>
  <c r="L125" i="53"/>
  <c r="M128" i="53"/>
  <c r="H129" i="53"/>
  <c r="L129" i="53"/>
  <c r="M132" i="53"/>
  <c r="H133" i="53"/>
  <c r="L133" i="53"/>
  <c r="M136" i="53"/>
  <c r="H137" i="53"/>
  <c r="L137" i="53"/>
  <c r="M32" i="53"/>
  <c r="H33" i="53"/>
  <c r="L33" i="53"/>
  <c r="J141" i="53"/>
  <c r="M140" i="53"/>
  <c r="K6" i="53"/>
  <c r="K19" i="53"/>
  <c r="K24" i="53"/>
  <c r="K40" i="53"/>
  <c r="K43" i="53"/>
  <c r="K47" i="53"/>
  <c r="K52" i="53"/>
  <c r="K55" i="53"/>
  <c r="K59" i="53"/>
  <c r="K62" i="53"/>
  <c r="K66" i="53"/>
  <c r="K28" i="53"/>
  <c r="K70" i="53"/>
  <c r="K74" i="53"/>
  <c r="K80" i="53"/>
  <c r="K84" i="53"/>
  <c r="K87" i="53"/>
  <c r="K90" i="53"/>
  <c r="K94" i="53"/>
  <c r="K144" i="53"/>
  <c r="K148" i="53"/>
  <c r="K99" i="53"/>
  <c r="K102" i="53"/>
  <c r="K105" i="53"/>
  <c r="K113" i="53"/>
  <c r="K117" i="53"/>
  <c r="K121" i="53"/>
  <c r="K125" i="53"/>
  <c r="K129" i="53"/>
  <c r="K133" i="53"/>
  <c r="K137" i="53"/>
  <c r="K33" i="53"/>
  <c r="J6" i="53"/>
  <c r="J10" i="53"/>
  <c r="J14" i="53"/>
  <c r="J19" i="53"/>
  <c r="J24" i="53"/>
  <c r="J40" i="53"/>
  <c r="J43" i="53"/>
  <c r="J47" i="53"/>
  <c r="J52" i="53"/>
  <c r="J55" i="53"/>
  <c r="J59" i="53"/>
  <c r="J62" i="53"/>
  <c r="J66" i="53"/>
  <c r="J28" i="53"/>
  <c r="J70" i="53"/>
  <c r="J74" i="53"/>
  <c r="J80" i="53"/>
  <c r="J84" i="53"/>
  <c r="J87" i="53"/>
  <c r="J90" i="53"/>
  <c r="J94" i="53"/>
  <c r="J144" i="53"/>
  <c r="J148" i="53"/>
  <c r="J99" i="53"/>
  <c r="J102" i="53"/>
  <c r="J105" i="53"/>
  <c r="J113" i="53"/>
  <c r="J117" i="53"/>
  <c r="J121" i="53"/>
  <c r="J125" i="53"/>
  <c r="J129" i="53"/>
  <c r="J133" i="53"/>
  <c r="J137" i="53"/>
  <c r="J33" i="53"/>
  <c r="N151" i="53" l="1"/>
  <c r="M151" i="53"/>
  <c r="J151" i="53"/>
  <c r="L151" i="53"/>
  <c r="I151" i="53"/>
  <c r="K151" i="53"/>
  <c r="H151" i="53"/>
</calcChain>
</file>

<file path=xl/sharedStrings.xml><?xml version="1.0" encoding="utf-8"?>
<sst xmlns="http://schemas.openxmlformats.org/spreadsheetml/2006/main" count="308" uniqueCount="174">
  <si>
    <t>Pupitres</t>
  </si>
  <si>
    <t>Batterie d'étude</t>
  </si>
  <si>
    <t>Jeux de cymballes" Paiste 101"</t>
  </si>
  <si>
    <t>Pied de cymballe "Gibraltar</t>
  </si>
  <si>
    <t>Basse "Bronko jr Squier"</t>
  </si>
  <si>
    <t>Guitare "Squier fender mini" Noire</t>
  </si>
  <si>
    <t>Guitare "Squier fender mini"  Rouge</t>
  </si>
  <si>
    <t>Basse "Kort"</t>
  </si>
  <si>
    <t>Stands clavier</t>
  </si>
  <si>
    <t>Ampli Fender 212R</t>
  </si>
  <si>
    <t>Ampli Marshal MG101fx + stompware</t>
  </si>
  <si>
    <t>Table de mixage présonus studio live 24,4,2 + Fly</t>
  </si>
  <si>
    <t>Enceintes "Yamaha C115 v 250w</t>
  </si>
  <si>
    <t>Pupitres de conférences</t>
  </si>
  <si>
    <t>Sièges batteries</t>
  </si>
  <si>
    <t>Câbles Jack</t>
  </si>
  <si>
    <t>enregistreur numérique "Zoom H2"+ accessoires</t>
  </si>
  <si>
    <t>Stands guitares</t>
  </si>
  <si>
    <t>Micros "Shure SM58"</t>
  </si>
  <si>
    <t>Pieds éclairage+ stands</t>
  </si>
  <si>
    <t>Par 64 led "Starville"</t>
  </si>
  <si>
    <t>Controlleur Led "Starville 16/2</t>
  </si>
  <si>
    <t>Multiprises</t>
  </si>
  <si>
    <t>DI "BSS AR133"</t>
  </si>
  <si>
    <t>Table de mixage "BEHRINGER XENYX QX 1222 USB" +Fly</t>
  </si>
  <si>
    <t>Pré ampli "PRESONUS STUDIO CHANNEL"</t>
  </si>
  <si>
    <t>Casque audio AKG K-171 MKII</t>
  </si>
  <si>
    <t>barre dmx ELATION SYSTEM</t>
  </si>
  <si>
    <t>Carte son PRESONUS AUDIOBOX 44VSL</t>
  </si>
  <si>
    <t>Controleur NOVATION LAUNCHKEY 49</t>
  </si>
  <si>
    <t>Micro de mesure Behringer ECM8000</t>
  </si>
  <si>
    <t>Pad controleur  akai lpd8</t>
  </si>
  <si>
    <t>Djumbé</t>
  </si>
  <si>
    <t>Batterie electronique Yamaha</t>
  </si>
  <si>
    <t>SAMSON XP 308I SONO 8 vx  2X150 W</t>
  </si>
  <si>
    <t>Batterie YAMAHA DD-65C SET</t>
  </si>
  <si>
    <t>Multipaire Ssnake 24/8</t>
  </si>
  <si>
    <t>Micro AKG D5</t>
  </si>
  <si>
    <t>Pedale "Boss DS1"</t>
  </si>
  <si>
    <t>Stairville Led Par 64 18x3W 3in1 RGB Pol</t>
  </si>
  <si>
    <t>Ampli de puissance Yamaha 2x250w 8hom</t>
  </si>
  <si>
    <t>Micro large membrane AKG C214</t>
  </si>
  <si>
    <t>AKG Drum Set Concert I</t>
  </si>
  <si>
    <t>Stairville LED Power &amp; DMX Bar + Pieds</t>
  </si>
  <si>
    <t>Batterie "Sonor" +accessoires</t>
  </si>
  <si>
    <t>Batterie "Yamaha" + Accessoires</t>
  </si>
  <si>
    <t>Clavier Yamaha E343 + House +stand</t>
  </si>
  <si>
    <t>Guitare "Ibanez RGA 32" + Sangle + Etui</t>
  </si>
  <si>
    <t xml:space="preserve">Micros "Shure SM57" </t>
  </si>
  <si>
    <t>Piano numérique "Casio PX 330 Privia" + pupitre+ alimentation+ Housse+ Stand</t>
  </si>
  <si>
    <t>Synthé Yamaha PSRE 14+ pupitre+alim + stand</t>
  </si>
  <si>
    <t>Barquette electrique</t>
  </si>
  <si>
    <t>Enceintes amplifiées "THE BOX PA302 A 300w+100w" +Housse</t>
  </si>
  <si>
    <t xml:space="preserve">Enceintes "Talmus  F15H" 250W </t>
  </si>
  <si>
    <t xml:space="preserve">Enceintes " Warfedale 150W" </t>
  </si>
  <si>
    <t>Caisson EON 618 s 500w 18"</t>
  </si>
  <si>
    <t>Type</t>
  </si>
  <si>
    <t>BackLine</t>
  </si>
  <si>
    <t>Accessoires</t>
  </si>
  <si>
    <t>Light</t>
  </si>
  <si>
    <t>Electricité</t>
  </si>
  <si>
    <t>Table de mixage Soundcraft EPM 12</t>
  </si>
  <si>
    <t xml:space="preserve"> TOTAL </t>
  </si>
  <si>
    <t>Kit Eclairage mini 8 projos +2 barres+ Rallonges + Multiprises + Fly</t>
  </si>
  <si>
    <t>Vidéo projecteur</t>
  </si>
  <si>
    <t>Écran de projection 200x200</t>
  </si>
  <si>
    <t>PC ADB 1000W</t>
  </si>
  <si>
    <t>PC 650W</t>
  </si>
  <si>
    <t>Projecteur PAR 64 court</t>
  </si>
  <si>
    <t>Projecteur PAR 64 long</t>
  </si>
  <si>
    <t>Projecteur PAR 56 court</t>
  </si>
  <si>
    <t>Projecteur PAR 56 long</t>
  </si>
  <si>
    <t>Horiziode</t>
  </si>
  <si>
    <t>Poursuite ( 500w)</t>
  </si>
  <si>
    <t>Stroboscope (75w)</t>
  </si>
  <si>
    <t>Rampe 2 tubes lumière noire (1,20mx2x40w)</t>
  </si>
  <si>
    <t>Jeu d’orgue MA lighting LIGHTCOMMANDER 12/2</t>
  </si>
  <si>
    <t>Bloc de puissance DMX/ 6X3KW</t>
  </si>
  <si>
    <t>Armoire électrique</t>
  </si>
  <si>
    <t>Mixette berhinger 4 pistes</t>
  </si>
  <si>
    <t>Compresseur DBX 1066 2 voies</t>
  </si>
  <si>
    <t>Compresseur PRESONUS ACP88 8 Voies</t>
  </si>
  <si>
    <t>Multieffet LEXICON MX400</t>
  </si>
  <si>
    <t>EQ graphique BSS FCS966</t>
  </si>
  <si>
    <t>Système diffusion JBL SRX 2 sat/2sub 2500w</t>
  </si>
  <si>
    <t>Ampli CROWN XTI4002 1500w</t>
  </si>
  <si>
    <t>DB mètre AZ8922</t>
  </si>
  <si>
    <t>Micro HF SM58</t>
  </si>
  <si>
    <t>Micro HF T-Bone</t>
  </si>
  <si>
    <t>Micro cravate HF AKG</t>
  </si>
  <si>
    <t>Micro fil sheineser</t>
  </si>
  <si>
    <t>Micro fil SHURE BETA58</t>
  </si>
  <si>
    <t>Prolong: 400V (5G6- 32A) :</t>
  </si>
  <si>
    <t>Enrouleur 30m</t>
  </si>
  <si>
    <t>Jack d'insert</t>
  </si>
  <si>
    <t>Pied aluminium</t>
  </si>
  <si>
    <t>Barre de fixation éclairage</t>
  </si>
  <si>
    <t>Platine</t>
  </si>
  <si>
    <t>Crochets attache lumiere</t>
  </si>
  <si>
    <t>Coupelle fixation éclairage</t>
  </si>
  <si>
    <t>Pendrillion noir au mètre avec attache</t>
  </si>
  <si>
    <t>Pont lumière simple Ø50      1M</t>
  </si>
  <si>
    <t>Pont Lumière double Ø50    1M</t>
  </si>
  <si>
    <t>Pont lumière tri  Ø50    1M</t>
  </si>
  <si>
    <t>Pied lourd lumière</t>
  </si>
  <si>
    <t>Tente héxagonale 6M</t>
  </si>
  <si>
    <t>tente 3X3M</t>
  </si>
  <si>
    <t>Pont lumière simple Ø50      2M</t>
  </si>
  <si>
    <t>Pont Lumière double Ø50    2M</t>
  </si>
  <si>
    <t>Pont lumière tri  Ø50    0,5M</t>
  </si>
  <si>
    <t>Pont lumière tri  Ø50    2M</t>
  </si>
  <si>
    <t>Angles pont lumière tri  Ø50</t>
  </si>
  <si>
    <t>pied platines tri Ø50 2M</t>
  </si>
  <si>
    <t>Projection</t>
  </si>
  <si>
    <t>Micros</t>
  </si>
  <si>
    <t>Mix</t>
  </si>
  <si>
    <t>Périph</t>
  </si>
  <si>
    <t>Val.Remp.</t>
  </si>
  <si>
    <t>Contrib.</t>
  </si>
  <si>
    <t>Détail Mise à disposition</t>
  </si>
  <si>
    <t>2 jours 
(1,3)</t>
  </si>
  <si>
    <t>3 jours
(1,6)</t>
  </si>
  <si>
    <t xml:space="preserve">5 jours 
(2,2) </t>
  </si>
  <si>
    <t>7 jours 
(2,8)</t>
  </si>
  <si>
    <t>1 jour</t>
  </si>
  <si>
    <t>4 jours 
(1,9)</t>
  </si>
  <si>
    <t>Quantité Disponible</t>
  </si>
  <si>
    <t>Unités nécéssaires</t>
  </si>
  <si>
    <t>Valeur à Assurer</t>
  </si>
  <si>
    <t>Contribution</t>
  </si>
  <si>
    <t>Markbass Ninja 102-250 Combo</t>
  </si>
  <si>
    <t>Stairville Show Bar TriLED 18x3W R Bundle</t>
  </si>
  <si>
    <t>Marcus Miller M2 TBL 2nd Gen</t>
  </si>
  <si>
    <t>Stairville LED Flood TRI Panel 7x3W RGB</t>
  </si>
  <si>
    <t>Fender SQ CV 70s Strat LRL NAT</t>
  </si>
  <si>
    <t>Stairville LED Par 64 CX-6 Tourpack 4 B</t>
  </si>
  <si>
    <t>the sssnake M6 Multicore Bundle</t>
  </si>
  <si>
    <t>6 jours
(2,5)</t>
  </si>
  <si>
    <t>Scène (1 remorque 25m², 2 remorque 50m²)</t>
  </si>
  <si>
    <t>Passes câbles 3 lignes x 1m</t>
  </si>
  <si>
    <t>Amplis "Peavey Vypyr 75w" + Alimentation</t>
  </si>
  <si>
    <t>Basse "Ibanez"</t>
  </si>
  <si>
    <t>Cymballe crash Zildjian</t>
  </si>
  <si>
    <t>Cymballes charlestone "SABIAN 14" AAX STAGE"</t>
  </si>
  <si>
    <t>Guitare "Yamaha" + Etui</t>
  </si>
  <si>
    <t>Set de percussion</t>
  </si>
  <si>
    <t>Diff</t>
  </si>
  <si>
    <t>Caisson Berhinger 15 pouces</t>
  </si>
  <si>
    <t>Caissons basses amplifiées JBL (350w  JRX118SP)</t>
  </si>
  <si>
    <t>Enceinte JBL éon (100w+200w pré - amplifiée)</t>
  </si>
  <si>
    <t>Enceintes JBL amplifiées "EON 618" 500w rms+ housses</t>
  </si>
  <si>
    <t>Doublette</t>
  </si>
  <si>
    <t>Prolongateur au metre</t>
  </si>
  <si>
    <t>raccord 220V 380V ou éclaté</t>
  </si>
  <si>
    <t>Prolong: 250V (Câble 2P+T) :</t>
  </si>
  <si>
    <t>Rallonge DMX éclairage</t>
  </si>
  <si>
    <t>Eurolite QuickDMX Wireless Receiver Transmitter</t>
  </si>
  <si>
    <t>Micro SHURE PG 31</t>
  </si>
  <si>
    <t>Lauten Audio Series Black LA-120</t>
  </si>
  <si>
    <t>LD Systems U505 BPHH2</t>
  </si>
  <si>
    <t>Régie concert SOUNDCRAFT FX16: 16 entrées</t>
  </si>
  <si>
    <t>Table de mixage "Yamaha EMX212-S" + Alimentation</t>
  </si>
  <si>
    <t>Console SOUNDCRAFT LX7 24 entrées</t>
  </si>
  <si>
    <t>Midas M32+DL32+Case+IPAD+accessoires+</t>
  </si>
  <si>
    <t>Modules</t>
  </si>
  <si>
    <t>Mutipaire  24 voix 8 auxs</t>
  </si>
  <si>
    <t>Câbles jack enceintes</t>
  </si>
  <si>
    <t>Câbles XLR au mètre</t>
  </si>
  <si>
    <t>Pieds</t>
  </si>
  <si>
    <t>Pied acier</t>
  </si>
  <si>
    <t>Pied micro concert grands</t>
  </si>
  <si>
    <t>Pied micro concert petits</t>
  </si>
  <si>
    <t>Pieds enceintes</t>
  </si>
  <si>
    <t>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</si>
</sst>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\ #,##0.00\ [$€-C01]\ ;\-#,##0.00\ [$€-C01]\ ;&quot; -&quot;#\ [$€-C01]\ ;@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B0F0"/>
      <name val="Arial"/>
      <family val="2"/>
    </font>
    <font>
      <b/>
      <sz val="10"/>
      <color rgb="FFFFFF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00206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44" fontId="9" fillId="0" borderId="8" xfId="0" applyNumberFormat="1" applyFont="1" applyFill="1" applyBorder="1" applyAlignment="1" applyProtection="1">
      <alignment vertical="center"/>
    </xf>
    <xf numFmtId="164" fontId="9" fillId="0" borderId="7" xfId="2" applyNumberFormat="1" applyFont="1" applyFill="1" applyBorder="1" applyAlignment="1" applyProtection="1">
      <alignment vertical="center"/>
    </xf>
    <xf numFmtId="164" fontId="9" fillId="0" borderId="7" xfId="0" applyNumberFormat="1" applyFont="1" applyFill="1" applyBorder="1" applyAlignment="1" applyProtection="1">
      <alignment vertical="center"/>
    </xf>
    <xf numFmtId="4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9" fillId="0" borderId="7" xfId="0" applyNumberFormat="1" applyFont="1" applyBorder="1" applyProtection="1"/>
    <xf numFmtId="44" fontId="9" fillId="0" borderId="7" xfId="0" applyNumberFormat="1" applyFont="1" applyBorder="1" applyProtection="1"/>
    <xf numFmtId="164" fontId="9" fillId="0" borderId="7" xfId="2" applyNumberFormat="1" applyFont="1" applyBorder="1" applyProtection="1"/>
    <xf numFmtId="164" fontId="9" fillId="0" borderId="10" xfId="0" applyNumberFormat="1" applyFont="1" applyBorder="1" applyProtection="1"/>
    <xf numFmtId="44" fontId="9" fillId="0" borderId="10" xfId="2" applyNumberFormat="1" applyFont="1" applyFill="1" applyBorder="1" applyAlignment="1" applyProtection="1">
      <alignment vertical="center"/>
    </xf>
    <xf numFmtId="44" fontId="9" fillId="0" borderId="10" xfId="0" applyNumberFormat="1" applyFont="1" applyFill="1" applyBorder="1" applyAlignment="1" applyProtection="1">
      <alignment vertical="center"/>
    </xf>
    <xf numFmtId="44" fontId="9" fillId="0" borderId="11" xfId="0" applyNumberFormat="1" applyFont="1" applyFill="1" applyBorder="1" applyAlignment="1" applyProtection="1">
      <alignment vertical="center"/>
    </xf>
    <xf numFmtId="164" fontId="9" fillId="0" borderId="4" xfId="0" applyNumberFormat="1" applyFont="1" applyBorder="1" applyProtection="1"/>
    <xf numFmtId="0" fontId="9" fillId="2" borderId="4" xfId="0" applyFont="1" applyFill="1" applyBorder="1" applyProtection="1">
      <protection locked="0"/>
    </xf>
    <xf numFmtId="44" fontId="9" fillId="0" borderId="4" xfId="0" applyNumberFormat="1" applyFont="1" applyBorder="1" applyProtection="1"/>
    <xf numFmtId="44" fontId="9" fillId="0" borderId="5" xfId="0" applyNumberFormat="1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wrapText="1"/>
      <protection locked="0"/>
    </xf>
    <xf numFmtId="0" fontId="10" fillId="3" borderId="13" xfId="0" applyFont="1" applyFill="1" applyBorder="1" applyAlignment="1" applyProtection="1">
      <alignment wrapText="1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 wrapText="1"/>
      <protection locked="0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wrapText="1"/>
      <protection locked="0"/>
    </xf>
    <xf numFmtId="0" fontId="9" fillId="2" borderId="10" xfId="0" applyFont="1" applyFill="1" applyBorder="1" applyProtection="1">
      <protection locked="0"/>
    </xf>
    <xf numFmtId="44" fontId="9" fillId="0" borderId="10" xfId="0" applyNumberFormat="1" applyFont="1" applyBorder="1" applyProtection="1"/>
    <xf numFmtId="164" fontId="9" fillId="0" borderId="10" xfId="2" applyNumberFormat="1" applyFont="1" applyBorder="1" applyProtection="1"/>
    <xf numFmtId="164" fontId="9" fillId="0" borderId="4" xfId="2" applyNumberFormat="1" applyFont="1" applyBorder="1" applyProtection="1"/>
    <xf numFmtId="0" fontId="9" fillId="0" borderId="7" xfId="0" applyFont="1" applyBorder="1" applyAlignment="1">
      <alignment vertical="top"/>
    </xf>
    <xf numFmtId="4" fontId="9" fillId="0" borderId="7" xfId="0" applyNumberFormat="1" applyFont="1" applyBorder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164" fontId="9" fillId="0" borderId="7" xfId="0" applyNumberFormat="1" applyFont="1" applyBorder="1"/>
    <xf numFmtId="0" fontId="9" fillId="2" borderId="7" xfId="0" applyFont="1" applyFill="1" applyBorder="1"/>
    <xf numFmtId="164" fontId="12" fillId="3" borderId="12" xfId="0" applyNumberFormat="1" applyFont="1" applyFill="1" applyBorder="1" applyAlignment="1" applyProtection="1">
      <alignment vertical="center"/>
      <protection locked="0"/>
    </xf>
    <xf numFmtId="164" fontId="13" fillId="3" borderId="12" xfId="0" applyNumberFormat="1" applyFont="1" applyFill="1" applyBorder="1" applyAlignment="1" applyProtection="1">
      <alignment vertical="center"/>
      <protection locked="0"/>
    </xf>
    <xf numFmtId="0" fontId="12" fillId="3" borderId="12" xfId="0" applyFont="1" applyFill="1" applyBorder="1" applyProtection="1">
      <protection locked="0"/>
    </xf>
    <xf numFmtId="44" fontId="12" fillId="3" borderId="12" xfId="0" applyNumberFormat="1" applyFont="1" applyFill="1" applyBorder="1" applyProtection="1">
      <protection locked="0"/>
    </xf>
    <xf numFmtId="164" fontId="9" fillId="0" borderId="3" xfId="0" applyNumberFormat="1" applyFont="1" applyBorder="1" applyProtection="1"/>
    <xf numFmtId="164" fontId="9" fillId="0" borderId="6" xfId="0" applyNumberFormat="1" applyFont="1" applyBorder="1" applyProtection="1"/>
    <xf numFmtId="164" fontId="9" fillId="0" borderId="6" xfId="0" applyNumberFormat="1" applyFont="1" applyBorder="1"/>
    <xf numFmtId="164" fontId="9" fillId="0" borderId="9" xfId="0" applyNumberFormat="1" applyFont="1" applyBorder="1" applyProtection="1"/>
    <xf numFmtId="0" fontId="5" fillId="3" borderId="16" xfId="0" applyFont="1" applyFill="1" applyBorder="1" applyProtection="1">
      <protection locked="0"/>
    </xf>
    <xf numFmtId="0" fontId="5" fillId="3" borderId="16" xfId="0" applyFont="1" applyFill="1" applyBorder="1" applyAlignment="1" applyProtection="1">
      <alignment wrapText="1"/>
      <protection locked="0"/>
    </xf>
    <xf numFmtId="44" fontId="12" fillId="3" borderId="17" xfId="0" applyNumberFormat="1" applyFont="1" applyFill="1" applyBorder="1" applyAlignment="1" applyProtection="1">
      <alignment vertical="center"/>
      <protection locked="0"/>
    </xf>
    <xf numFmtId="44" fontId="13" fillId="3" borderId="18" xfId="0" applyNumberFormat="1" applyFont="1" applyFill="1" applyBorder="1" applyAlignment="1" applyProtection="1">
      <alignment vertical="center"/>
      <protection locked="0"/>
    </xf>
    <xf numFmtId="8" fontId="13" fillId="3" borderId="18" xfId="0" applyNumberFormat="1" applyFont="1" applyFill="1" applyBorder="1" applyAlignment="1" applyProtection="1">
      <alignment vertical="center"/>
      <protection locked="0"/>
    </xf>
    <xf numFmtId="49" fontId="12" fillId="3" borderId="18" xfId="0" applyNumberFormat="1" applyFont="1" applyFill="1" applyBorder="1" applyAlignment="1" applyProtection="1">
      <alignment vertical="center"/>
      <protection locked="0"/>
    </xf>
    <xf numFmtId="0" fontId="9" fillId="0" borderId="7" xfId="0" applyFont="1" applyBorder="1"/>
    <xf numFmtId="8" fontId="9" fillId="0" borderId="7" xfId="0" applyNumberFormat="1" applyFont="1" applyBorder="1"/>
    <xf numFmtId="165" fontId="9" fillId="0" borderId="7" xfId="0" applyNumberFormat="1" applyFont="1" applyBorder="1" applyAlignment="1">
      <alignment horizontal="right" vertical="top"/>
    </xf>
    <xf numFmtId="44" fontId="9" fillId="0" borderId="7" xfId="0" applyNumberFormat="1" applyFont="1" applyBorder="1" applyAlignment="1" applyProtection="1">
      <alignment vertical="center"/>
      <protection locked="0"/>
    </xf>
    <xf numFmtId="0" fontId="9" fillId="0" borderId="7" xfId="1" applyFont="1" applyBorder="1" applyAlignment="1" applyProtection="1"/>
    <xf numFmtId="0" fontId="9" fillId="0" borderId="7" xfId="0" applyFont="1" applyBorder="1" applyAlignment="1">
      <alignment horizontal="left" vertical="top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vertical="top" wrapText="1"/>
    </xf>
  </cellXfs>
  <cellStyles count="3">
    <cellStyle name="Lien hypertexte 2" xfId="1" xr:uid="{00000000-0005-0000-0000-000000000000}"/>
    <cellStyle name="Monétaire" xfId="2" builtinId="4"/>
    <cellStyle name="Normal" xfId="0" builtinId="0"/>
  </cellStyles>
  <dxfs count="34">
    <dxf>
      <font>
        <strike val="0"/>
        <outline val="0"/>
        <shadow val="0"/>
        <u val="none"/>
        <vertAlign val="baseline"/>
        <sz val="8"/>
        <color rgb="FF00B0F0"/>
        <name val="Arial"/>
        <family val="2"/>
        <scheme val="none"/>
      </font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0"/>
    </dxf>
    <dxf>
      <font>
        <strike val="0"/>
        <outline val="0"/>
        <shadow val="0"/>
        <u val="none"/>
        <vertAlign val="baseline"/>
        <sz val="8"/>
        <color rgb="FF00B0F0"/>
        <name val="Arial"/>
        <family val="2"/>
        <scheme val="none"/>
      </font>
      <numFmt numFmtId="12" formatCode="#,##0.00\ &quot;€&quot;;[Red]\-#,##0.00\ &quot;€&quot;"/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0"/>
    </dxf>
    <dxf>
      <font>
        <strike val="0"/>
        <outline val="0"/>
        <shadow val="0"/>
        <u val="none"/>
        <vertAlign val="baseline"/>
        <sz val="8"/>
        <color rgb="FF00B0F0"/>
        <name val="Arial"/>
        <family val="2"/>
        <scheme val="none"/>
      </font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0"/>
    </dxf>
    <dxf>
      <font>
        <strike val="0"/>
        <outline val="0"/>
        <shadow val="0"/>
        <u val="none"/>
        <vertAlign val="baseline"/>
        <sz val="8"/>
        <color rgb="FF00B0F0"/>
        <name val="Arial"/>
        <family val="2"/>
        <scheme val="none"/>
      </font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00B0F0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00B0F0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00B0F0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00B0F0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00B0F0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00B0F0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00B0F0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numFmt numFmtId="164" formatCode="#,##0.00\ &quot;€&quot;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numFmt numFmtId="12" formatCode="#,##0.00\ &quot;€&quot;;[Red]\-#,##0.00\ &quot;€&quot;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auto="1"/>
        </top>
        <bottom/>
      </border>
      <protection locked="0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34" formatCode="_-* #,##0.00\ &quot;€&quot;_-;\-* #,##0.00\ &quot;€&quot;_-;_-* &quot;-&quot;??\ &quot;€&quot;_-;_-@_-"/>
      <protection locked="1" hidden="0"/>
    </dxf>
    <dxf>
      <protection locked="1" hidden="0"/>
    </dxf>
    <dxf>
      <protection locked="0" hidden="0"/>
    </dxf>
    <dxf>
      <protection locked="1" hidden="0"/>
    </dxf>
    <dxf>
      <numFmt numFmtId="164" formatCode="#,##0.00\ &quot;€&quot;"/>
      <protection locked="1" hidden="0"/>
    </dxf>
    <dxf>
      <border>
        <top style="thin">
          <color auto="1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8"/>
        <color rgb="FFFFFFFF"/>
      </font>
      <fill>
        <patternFill patternType="none">
          <fgColor rgb="FF000000"/>
          <bgColor rgb="FF00B0F0"/>
        </patternFill>
      </fill>
      <border diagonalUp="0" diagonalDown="0">
        <left style="thin">
          <color rgb="FFFFFFFF"/>
        </left>
        <right style="thin">
          <color rgb="FFFFFFFF"/>
        </right>
        <top/>
        <bottom/>
      </border>
      <protection locked="0" hidden="0"/>
    </dxf>
    <dxf>
      <border diagonalUp="0" diagonalDown="0">
        <left style="medium">
          <color rgb="FF00B0F0"/>
        </left>
        <right style="medium">
          <color rgb="FF00B0F0"/>
        </right>
        <top style="medium">
          <color rgb="FF00B0F0"/>
        </top>
        <bottom style="medium">
          <color rgb="FF00B0F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B0F0"/>
        <name val="Arial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/>
        <bottom/>
      </border>
      <protection locked="1" hidden="0"/>
    </dxf>
    <dxf>
      <border>
        <bottom style="thin">
          <color rgb="FFFFFFFF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Calibri"/>
      </font>
      <fill>
        <patternFill patternType="solid">
          <fgColor indexed="64"/>
          <bgColor rgb="FF00B0F0"/>
        </patternFill>
      </fill>
      <border diagonalUp="0" diagonalDown="0">
        <left style="thin">
          <color theme="0"/>
        </left>
        <right style="thin">
          <color theme="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74545</xdr:colOff>
      <xdr:row>0</xdr:row>
      <xdr:rowOff>0</xdr:rowOff>
    </xdr:from>
    <xdr:to>
      <xdr:col>0</xdr:col>
      <xdr:colOff>654327</xdr:colOff>
      <xdr:row>2</xdr:row>
      <xdr:rowOff>193386</xdr:rowOff>
    </xdr:to>
    <xdr:pic>
      <xdr:nvPicPr>
        <xdr:cNvPr id="2" name="Image 1" descr="LOGO_SDC3.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10000"/>
        </a:blip>
        <a:stretch>
          <a:fillRect/>
        </a:stretch>
      </xdr:blipFill>
      <xdr:spPr>
        <a:xfrm>
          <a:off x="74545" y="0"/>
          <a:ext cx="579782" cy="5743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257531753" displayName="Liste257531753" ref="A4:N151" insertRowShift="1" totalsRowCount="1" headerRowDxfId="33" dataDxfId="31" totalsRowDxfId="29" headerRowBorderDxfId="32" tableBorderDxfId="30" totalsRowBorderDxfId="28">
  <autoFilter ref="A4:N150" xr:uid="{00000000-0009-0000-0100-000002000000}"/>
  <sortState xmlns:xlrd2="http://schemas.microsoft.com/office/spreadsheetml/2017/richdata2" ref="A5:N150">
    <sortCondition ref="B4:B150"/>
  </sortState>
  <tableColumns count="14">
    <tableColumn id="7" xr3:uid="{00000000-0010-0000-0000-000007000000}" name="Détail Mise à disposition" totalsRowLabel=" TOTAL " dataDxfId="3" totalsRowDxfId="17"/>
    <tableColumn id="1" xr3:uid="{00000000-0010-0000-0000-000001000000}" name="Type" dataDxfId="2" totalsRowDxfId="16"/>
    <tableColumn id="28" xr3:uid="{00000000-0010-0000-0000-00001C000000}" name="Val.Remp." dataDxfId="1" totalsRowDxfId="15"/>
    <tableColumn id="8" xr3:uid="{00000000-0010-0000-0000-000008000000}" name="Quantité Disponible" dataDxfId="0" totalsRowDxfId="14"/>
    <tableColumn id="13" xr3:uid="{00000000-0010-0000-0000-00000D000000}" name="Valeur à Assurer" totalsRowFunction="custom" dataDxfId="27" totalsRowDxfId="13">
      <calculatedColumnFormula>PRODUCT(C5,G5)</calculatedColumnFormula>
      <totalsRowFormula>SUM(E5:E150)</totalsRowFormula>
    </tableColumn>
    <tableColumn id="34" xr3:uid="{00000000-0010-0000-0000-000022000000}" name="Contrib." dataDxfId="26" totalsRowDxfId="12"/>
    <tableColumn id="4" xr3:uid="{00000000-0010-0000-0000-000004000000}" name="Unités nécéssaires" dataDxfId="25" totalsRowDxfId="11"/>
    <tableColumn id="3" xr3:uid="{00000000-0010-0000-0000-000003000000}" name="1 jour" totalsRowFunction="custom" dataDxfId="24" totalsRowDxfId="10">
      <calculatedColumnFormula>PRODUCT(F5,G5)</calculatedColumnFormula>
      <totalsRowFormula>SUM(H5:H150)</totalsRowFormula>
    </tableColumn>
    <tableColumn id="5" xr3:uid="{00000000-0010-0000-0000-000005000000}" name="2 jours _x000a_(1,3)" totalsRowFunction="custom" dataDxfId="23" totalsRowDxfId="9" dataCellStyle="Monétaire">
      <calculatedColumnFormula>PRODUCT(F5,G5)*1.3</calculatedColumnFormula>
      <totalsRowFormula>SUM(I5:I150)</totalsRowFormula>
    </tableColumn>
    <tableColumn id="6" xr3:uid="{00000000-0010-0000-0000-000006000000}" name="3 jours_x000a_(1,6)" totalsRowFunction="custom" dataDxfId="22" totalsRowDxfId="8">
      <calculatedColumnFormula>PRODUCT(F5,G5)*1.6</calculatedColumnFormula>
      <totalsRowFormula>SUM(J5:J150)</totalsRowFormula>
    </tableColumn>
    <tableColumn id="9" xr3:uid="{00000000-0010-0000-0000-000009000000}" name="4 jours _x000a_(1,9)" totalsRowFunction="custom" dataDxfId="21" totalsRowDxfId="7">
      <calculatedColumnFormula>PRODUCT(F5,G5)*1.9</calculatedColumnFormula>
      <totalsRowFormula>SUM(K5:K150)</totalsRowFormula>
    </tableColumn>
    <tableColumn id="10" xr3:uid="{00000000-0010-0000-0000-00000A000000}" name="5 jours _x000a_(2,2) " totalsRowFunction="custom" dataDxfId="20" totalsRowDxfId="6">
      <calculatedColumnFormula>PRODUCT(F5,G5)*2.2</calculatedColumnFormula>
      <totalsRowFormula>SUM(L5:L150)</totalsRowFormula>
    </tableColumn>
    <tableColumn id="11" xr3:uid="{00000000-0010-0000-0000-00000B000000}" name="6 jours_x000a_(2,5)" totalsRowFunction="custom" dataDxfId="19" totalsRowDxfId="5">
      <calculatedColumnFormula>PRODUCT(F5,G5)*2.5</calculatedColumnFormula>
      <totalsRowFormula>SUM(M5:M150)</totalsRowFormula>
    </tableColumn>
    <tableColumn id="12" xr3:uid="{00000000-0010-0000-0000-00000C000000}" name="7 jours _x000a_(2,8)" totalsRowFunction="custom" dataDxfId="18" totalsRowDxfId="4">
      <calculatedColumnFormula>PRODUCT(F5,G5)*2.8</calculatedColumnFormula>
      <totalsRowFormula>SUM(N5:N150)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omann.de/fr/behringer_b1500hp.ht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51"/>
  <sheetViews>
    <sheetView tabSelected="1" zoomScale="145" zoomScaleNormal="145" workbookViewId="0">
      <pane ySplit="2580" activePane="bottomLeft"/>
      <selection activeCell="A153" sqref="A153"/>
      <selection pane="bottomLeft" activeCell="D141" sqref="D141"/>
    </sheetView>
  </sheetViews>
  <sheetFormatPr baseColWidth="10" defaultRowHeight="15" x14ac:dyDescent="0.25"/>
  <cols>
    <col min="1" max="1" width="42.140625" style="6" customWidth="1"/>
    <col min="2" max="2" width="10.85546875" style="6" customWidth="1"/>
    <col min="3" max="3" width="9.85546875" style="6" customWidth="1"/>
    <col min="4" max="4" width="9.140625" style="6" customWidth="1"/>
    <col min="5" max="5" width="13.85546875" style="6" customWidth="1"/>
    <col min="6" max="6" width="12.42578125" style="6" customWidth="1"/>
    <col min="7" max="7" width="7.85546875" style="6" customWidth="1"/>
    <col min="8" max="8" width="8.7109375" style="6" customWidth="1"/>
    <col min="9" max="9" width="11" style="6" customWidth="1"/>
    <col min="10" max="10" width="10.28515625" style="6" customWidth="1"/>
    <col min="11" max="11" width="10.7109375" style="6" customWidth="1"/>
    <col min="12" max="12" width="10.28515625" style="6" customWidth="1"/>
    <col min="13" max="13" width="10.7109375" style="6" customWidth="1"/>
    <col min="14" max="14" width="11" style="6" customWidth="1"/>
    <col min="15" max="16384" width="11.42578125" style="6"/>
  </cols>
  <sheetData>
    <row r="1" spans="1:25" x14ac:dyDescent="0.25">
      <c r="A1" s="5"/>
      <c r="B1" s="5"/>
      <c r="C1" s="5"/>
      <c r="D1" s="5"/>
      <c r="E1" s="5"/>
      <c r="F1" s="1"/>
      <c r="G1" s="1"/>
      <c r="H1" s="1"/>
    </row>
    <row r="2" spans="1:25" x14ac:dyDescent="0.25">
      <c r="A2" s="5"/>
      <c r="B2" s="5"/>
      <c r="C2" s="5"/>
      <c r="D2" s="5"/>
      <c r="E2" s="5"/>
      <c r="F2" s="1"/>
      <c r="G2" s="1"/>
      <c r="H2" s="1"/>
    </row>
    <row r="3" spans="1:25" s="7" customFormat="1" ht="19.5" customHeight="1" thickBot="1" x14ac:dyDescent="0.3">
      <c r="A3" s="5"/>
      <c r="B3" s="5"/>
      <c r="C3" s="5"/>
      <c r="D3" s="5"/>
      <c r="E3" s="5"/>
      <c r="F3" s="1"/>
      <c r="G3" s="1"/>
      <c r="H3" s="28"/>
      <c r="I3" s="29"/>
      <c r="J3" s="30" t="s">
        <v>129</v>
      </c>
      <c r="K3" s="29"/>
      <c r="L3" s="29"/>
      <c r="M3" s="29"/>
      <c r="N3" s="29"/>
    </row>
    <row r="4" spans="1:25" s="9" customFormat="1" ht="24" customHeight="1" x14ac:dyDescent="0.25">
      <c r="A4" s="50" t="s">
        <v>119</v>
      </c>
      <c r="B4" s="50" t="s">
        <v>56</v>
      </c>
      <c r="C4" s="51" t="s">
        <v>117</v>
      </c>
      <c r="D4" s="51" t="s">
        <v>126</v>
      </c>
      <c r="E4" s="25" t="s">
        <v>128</v>
      </c>
      <c r="F4" s="26" t="s">
        <v>118</v>
      </c>
      <c r="G4" s="27" t="s">
        <v>127</v>
      </c>
      <c r="H4" s="31" t="s">
        <v>124</v>
      </c>
      <c r="I4" s="32" t="s">
        <v>120</v>
      </c>
      <c r="J4" s="32" t="s">
        <v>121</v>
      </c>
      <c r="K4" s="32" t="s">
        <v>125</v>
      </c>
      <c r="L4" s="32" t="s">
        <v>122</v>
      </c>
      <c r="M4" s="32" t="s">
        <v>137</v>
      </c>
      <c r="N4" s="32" t="s">
        <v>123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s="12" customFormat="1" ht="11.25" x14ac:dyDescent="0.2">
      <c r="A5" s="56" t="s">
        <v>0</v>
      </c>
      <c r="B5" s="56" t="s">
        <v>58</v>
      </c>
      <c r="C5" s="57">
        <v>20.5</v>
      </c>
      <c r="D5" s="56">
        <v>6</v>
      </c>
      <c r="E5" s="46">
        <f t="shared" ref="E5:E36" si="0">PRODUCT(C5,G5)</f>
        <v>0</v>
      </c>
      <c r="F5" s="21">
        <f t="shared" ref="F5:F17" si="1">(C5)*3/100</f>
        <v>0.61499999999999999</v>
      </c>
      <c r="G5" s="22">
        <v>0</v>
      </c>
      <c r="H5" s="23">
        <f>PRODUCT(F5,G5)</f>
        <v>0</v>
      </c>
      <c r="I5" s="23">
        <f t="shared" ref="I5:I36" si="2">PRODUCT(F5,G5)*1.3</f>
        <v>0</v>
      </c>
      <c r="J5" s="23">
        <f t="shared" ref="J5:J36" si="3">PRODUCT(F5,G5)*1.6</f>
        <v>0</v>
      </c>
      <c r="K5" s="23">
        <f t="shared" ref="K5:K36" si="4">PRODUCT(F5,G5)*1.9</f>
        <v>0</v>
      </c>
      <c r="L5" s="23">
        <f t="shared" ref="L5:L36" si="5">PRODUCT(F5,G5)*2.2</f>
        <v>0</v>
      </c>
      <c r="M5" s="23">
        <f t="shared" ref="M5:M36" si="6">PRODUCT(F5,G5)*2.5</f>
        <v>0</v>
      </c>
      <c r="N5" s="24">
        <f t="shared" ref="N5:N36" si="7">PRODUCT(F5,G5)*2.8</f>
        <v>0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s="12" customFormat="1" ht="11.25" x14ac:dyDescent="0.2">
      <c r="A6" s="37" t="s">
        <v>138</v>
      </c>
      <c r="B6" s="37" t="s">
        <v>58</v>
      </c>
      <c r="C6" s="58">
        <v>100</v>
      </c>
      <c r="D6" s="39">
        <v>50</v>
      </c>
      <c r="E6" s="47">
        <f t="shared" si="0"/>
        <v>0</v>
      </c>
      <c r="F6" s="14">
        <f t="shared" si="1"/>
        <v>3</v>
      </c>
      <c r="G6" s="10">
        <v>0</v>
      </c>
      <c r="H6" s="15">
        <f t="shared" ref="H6:H36" si="8">PRODUCT(F6,G6)</f>
        <v>0</v>
      </c>
      <c r="I6" s="16">
        <f t="shared" si="2"/>
        <v>0</v>
      </c>
      <c r="J6" s="14">
        <f t="shared" si="3"/>
        <v>0</v>
      </c>
      <c r="K6" s="14">
        <f t="shared" si="4"/>
        <v>0</v>
      </c>
      <c r="L6" s="14">
        <f t="shared" si="5"/>
        <v>0</v>
      </c>
      <c r="M6" s="14">
        <f t="shared" si="6"/>
        <v>0</v>
      </c>
      <c r="N6" s="2">
        <f t="shared" si="7"/>
        <v>0</v>
      </c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s="12" customFormat="1" ht="11.25" x14ac:dyDescent="0.2">
      <c r="A7" s="37" t="s">
        <v>106</v>
      </c>
      <c r="B7" s="37" t="s">
        <v>58</v>
      </c>
      <c r="C7" s="58">
        <v>2500</v>
      </c>
      <c r="D7" s="39">
        <v>8</v>
      </c>
      <c r="E7" s="47">
        <f t="shared" si="0"/>
        <v>0</v>
      </c>
      <c r="F7" s="14">
        <f t="shared" si="1"/>
        <v>75</v>
      </c>
      <c r="G7" s="10">
        <v>0</v>
      </c>
      <c r="H7" s="15">
        <f t="shared" si="8"/>
        <v>0</v>
      </c>
      <c r="I7" s="16">
        <f t="shared" si="2"/>
        <v>0</v>
      </c>
      <c r="J7" s="14">
        <f t="shared" si="3"/>
        <v>0</v>
      </c>
      <c r="K7" s="14">
        <f t="shared" si="4"/>
        <v>0</v>
      </c>
      <c r="L7" s="14">
        <f t="shared" si="5"/>
        <v>0</v>
      </c>
      <c r="M7" s="14">
        <f t="shared" si="6"/>
        <v>0</v>
      </c>
      <c r="N7" s="2">
        <f t="shared" si="7"/>
        <v>0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s="12" customFormat="1" ht="11.25" x14ac:dyDescent="0.2">
      <c r="A8" s="37" t="s">
        <v>105</v>
      </c>
      <c r="B8" s="37" t="s">
        <v>58</v>
      </c>
      <c r="C8" s="58">
        <v>4200</v>
      </c>
      <c r="D8" s="39">
        <v>1</v>
      </c>
      <c r="E8" s="47">
        <f t="shared" si="0"/>
        <v>0</v>
      </c>
      <c r="F8" s="14">
        <f t="shared" si="1"/>
        <v>126</v>
      </c>
      <c r="G8" s="10">
        <v>0</v>
      </c>
      <c r="H8" s="15">
        <f t="shared" si="8"/>
        <v>0</v>
      </c>
      <c r="I8" s="16">
        <f t="shared" si="2"/>
        <v>0</v>
      </c>
      <c r="J8" s="14">
        <f t="shared" si="3"/>
        <v>0</v>
      </c>
      <c r="K8" s="14">
        <f t="shared" si="4"/>
        <v>0</v>
      </c>
      <c r="L8" s="14">
        <f t="shared" si="5"/>
        <v>0</v>
      </c>
      <c r="M8" s="14">
        <f t="shared" si="6"/>
        <v>0</v>
      </c>
      <c r="N8" s="2">
        <f t="shared" si="7"/>
        <v>0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s="12" customFormat="1" ht="11.25" x14ac:dyDescent="0.2">
      <c r="A9" s="37" t="s">
        <v>139</v>
      </c>
      <c r="B9" s="37" t="s">
        <v>58</v>
      </c>
      <c r="C9" s="38">
        <v>101</v>
      </c>
      <c r="D9" s="39">
        <v>15</v>
      </c>
      <c r="E9" s="47">
        <f t="shared" si="0"/>
        <v>0</v>
      </c>
      <c r="F9" s="14">
        <f t="shared" si="1"/>
        <v>3.03</v>
      </c>
      <c r="G9" s="10">
        <v>0</v>
      </c>
      <c r="H9" s="15">
        <f t="shared" si="8"/>
        <v>0</v>
      </c>
      <c r="I9" s="16">
        <f t="shared" si="2"/>
        <v>0</v>
      </c>
      <c r="J9" s="14">
        <f t="shared" si="3"/>
        <v>0</v>
      </c>
      <c r="K9" s="14">
        <f t="shared" si="4"/>
        <v>0</v>
      </c>
      <c r="L9" s="14">
        <f t="shared" si="5"/>
        <v>0</v>
      </c>
      <c r="M9" s="14">
        <f t="shared" si="6"/>
        <v>0</v>
      </c>
      <c r="N9" s="2">
        <f t="shared" si="7"/>
        <v>0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s="12" customFormat="1" ht="11.25" x14ac:dyDescent="0.2">
      <c r="A10" s="56" t="s">
        <v>9</v>
      </c>
      <c r="B10" s="56" t="s">
        <v>57</v>
      </c>
      <c r="C10" s="57">
        <v>212</v>
      </c>
      <c r="D10" s="56">
        <v>1</v>
      </c>
      <c r="E10" s="47">
        <f t="shared" si="0"/>
        <v>0</v>
      </c>
      <c r="F10" s="14">
        <f t="shared" si="1"/>
        <v>6.36</v>
      </c>
      <c r="G10" s="10">
        <v>0</v>
      </c>
      <c r="H10" s="15">
        <f t="shared" si="8"/>
        <v>0</v>
      </c>
      <c r="I10" s="16">
        <f t="shared" si="2"/>
        <v>0</v>
      </c>
      <c r="J10" s="14">
        <f t="shared" si="3"/>
        <v>0</v>
      </c>
      <c r="K10" s="14">
        <f t="shared" si="4"/>
        <v>0</v>
      </c>
      <c r="L10" s="14">
        <f t="shared" si="5"/>
        <v>0</v>
      </c>
      <c r="M10" s="14">
        <f t="shared" si="6"/>
        <v>0</v>
      </c>
      <c r="N10" s="2">
        <f t="shared" si="7"/>
        <v>0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s="12" customFormat="1" ht="11.25" x14ac:dyDescent="0.2">
      <c r="A11" s="56" t="s">
        <v>10</v>
      </c>
      <c r="B11" s="56" t="s">
        <v>57</v>
      </c>
      <c r="C11" s="57">
        <v>360</v>
      </c>
      <c r="D11" s="56">
        <v>1</v>
      </c>
      <c r="E11" s="47">
        <f t="shared" si="0"/>
        <v>0</v>
      </c>
      <c r="F11" s="14">
        <f t="shared" si="1"/>
        <v>10.8</v>
      </c>
      <c r="G11" s="10">
        <v>0</v>
      </c>
      <c r="H11" s="15">
        <f t="shared" si="8"/>
        <v>0</v>
      </c>
      <c r="I11" s="16">
        <f t="shared" si="2"/>
        <v>0</v>
      </c>
      <c r="J11" s="14">
        <f t="shared" si="3"/>
        <v>0</v>
      </c>
      <c r="K11" s="14">
        <f t="shared" si="4"/>
        <v>0</v>
      </c>
      <c r="L11" s="14">
        <f t="shared" si="5"/>
        <v>0</v>
      </c>
      <c r="M11" s="14">
        <f t="shared" si="6"/>
        <v>0</v>
      </c>
      <c r="N11" s="2">
        <f t="shared" si="7"/>
        <v>0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s="12" customFormat="1" ht="11.25" x14ac:dyDescent="0.2">
      <c r="A12" s="56" t="s">
        <v>140</v>
      </c>
      <c r="B12" s="56" t="s">
        <v>57</v>
      </c>
      <c r="C12" s="57">
        <v>225</v>
      </c>
      <c r="D12" s="56">
        <v>1</v>
      </c>
      <c r="E12" s="47">
        <f t="shared" si="0"/>
        <v>0</v>
      </c>
      <c r="F12" s="14">
        <f t="shared" si="1"/>
        <v>6.75</v>
      </c>
      <c r="G12" s="10">
        <v>0</v>
      </c>
      <c r="H12" s="15">
        <f t="shared" si="8"/>
        <v>0</v>
      </c>
      <c r="I12" s="16">
        <f t="shared" si="2"/>
        <v>0</v>
      </c>
      <c r="J12" s="14">
        <f t="shared" si="3"/>
        <v>0</v>
      </c>
      <c r="K12" s="14">
        <f t="shared" si="4"/>
        <v>0</v>
      </c>
      <c r="L12" s="14">
        <f t="shared" si="5"/>
        <v>0</v>
      </c>
      <c r="M12" s="14">
        <f t="shared" si="6"/>
        <v>0</v>
      </c>
      <c r="N12" s="2">
        <f t="shared" si="7"/>
        <v>0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s="12" customFormat="1" ht="11.25" x14ac:dyDescent="0.2">
      <c r="A13" s="56" t="s">
        <v>4</v>
      </c>
      <c r="B13" s="56" t="s">
        <v>57</v>
      </c>
      <c r="C13" s="57">
        <v>179</v>
      </c>
      <c r="D13" s="56">
        <v>2</v>
      </c>
      <c r="E13" s="47">
        <f t="shared" si="0"/>
        <v>0</v>
      </c>
      <c r="F13" s="14">
        <f t="shared" si="1"/>
        <v>5.37</v>
      </c>
      <c r="G13" s="10">
        <v>0</v>
      </c>
      <c r="H13" s="15">
        <f t="shared" si="8"/>
        <v>0</v>
      </c>
      <c r="I13" s="16">
        <f t="shared" si="2"/>
        <v>0</v>
      </c>
      <c r="J13" s="14">
        <f t="shared" si="3"/>
        <v>0</v>
      </c>
      <c r="K13" s="14">
        <f t="shared" si="4"/>
        <v>0</v>
      </c>
      <c r="L13" s="14">
        <f t="shared" si="5"/>
        <v>0</v>
      </c>
      <c r="M13" s="14">
        <f t="shared" si="6"/>
        <v>0</v>
      </c>
      <c r="N13" s="2">
        <f t="shared" si="7"/>
        <v>0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s="12" customFormat="1" ht="11.25" x14ac:dyDescent="0.2">
      <c r="A14" s="56" t="s">
        <v>141</v>
      </c>
      <c r="B14" s="56" t="s">
        <v>57</v>
      </c>
      <c r="C14" s="57">
        <v>300</v>
      </c>
      <c r="D14" s="56">
        <v>1</v>
      </c>
      <c r="E14" s="47">
        <f t="shared" si="0"/>
        <v>0</v>
      </c>
      <c r="F14" s="14">
        <f t="shared" si="1"/>
        <v>9</v>
      </c>
      <c r="G14" s="10">
        <v>0</v>
      </c>
      <c r="H14" s="15">
        <f t="shared" si="8"/>
        <v>0</v>
      </c>
      <c r="I14" s="16">
        <f t="shared" si="2"/>
        <v>0</v>
      </c>
      <c r="J14" s="14">
        <f t="shared" si="3"/>
        <v>0</v>
      </c>
      <c r="K14" s="14">
        <f t="shared" si="4"/>
        <v>0</v>
      </c>
      <c r="L14" s="14">
        <f t="shared" si="5"/>
        <v>0</v>
      </c>
      <c r="M14" s="14">
        <f t="shared" si="6"/>
        <v>0</v>
      </c>
      <c r="N14" s="2">
        <f t="shared" si="7"/>
        <v>0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s="12" customFormat="1" ht="11.25" x14ac:dyDescent="0.2">
      <c r="A15" s="56" t="s">
        <v>7</v>
      </c>
      <c r="B15" s="56" t="s">
        <v>57</v>
      </c>
      <c r="C15" s="57">
        <v>300</v>
      </c>
      <c r="D15" s="56">
        <v>1</v>
      </c>
      <c r="E15" s="47">
        <f t="shared" si="0"/>
        <v>0</v>
      </c>
      <c r="F15" s="14">
        <f t="shared" si="1"/>
        <v>9</v>
      </c>
      <c r="G15" s="10">
        <v>0</v>
      </c>
      <c r="H15" s="15">
        <f t="shared" si="8"/>
        <v>0</v>
      </c>
      <c r="I15" s="16">
        <f t="shared" si="2"/>
        <v>0</v>
      </c>
      <c r="J15" s="14">
        <f t="shared" si="3"/>
        <v>0</v>
      </c>
      <c r="K15" s="14">
        <f t="shared" si="4"/>
        <v>0</v>
      </c>
      <c r="L15" s="14">
        <f t="shared" si="5"/>
        <v>0</v>
      </c>
      <c r="M15" s="14">
        <f t="shared" si="6"/>
        <v>0</v>
      </c>
      <c r="N15" s="2">
        <f t="shared" si="7"/>
        <v>0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s="12" customFormat="1" ht="11.25" x14ac:dyDescent="0.2">
      <c r="A16" s="56" t="s">
        <v>44</v>
      </c>
      <c r="B16" s="56" t="s">
        <v>57</v>
      </c>
      <c r="C16" s="57">
        <v>1000</v>
      </c>
      <c r="D16" s="56">
        <v>1</v>
      </c>
      <c r="E16" s="47">
        <f t="shared" si="0"/>
        <v>0</v>
      </c>
      <c r="F16" s="14">
        <f t="shared" si="1"/>
        <v>30</v>
      </c>
      <c r="G16" s="10">
        <v>0</v>
      </c>
      <c r="H16" s="15">
        <f t="shared" si="8"/>
        <v>0</v>
      </c>
      <c r="I16" s="16">
        <f t="shared" si="2"/>
        <v>0</v>
      </c>
      <c r="J16" s="14">
        <f t="shared" si="3"/>
        <v>0</v>
      </c>
      <c r="K16" s="14">
        <f t="shared" si="4"/>
        <v>0</v>
      </c>
      <c r="L16" s="14">
        <f t="shared" si="5"/>
        <v>0</v>
      </c>
      <c r="M16" s="14">
        <f t="shared" si="6"/>
        <v>0</v>
      </c>
      <c r="N16" s="2">
        <f t="shared" si="7"/>
        <v>0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14" s="12" customFormat="1" ht="11.25" x14ac:dyDescent="0.2">
      <c r="A17" s="56" t="s">
        <v>45</v>
      </c>
      <c r="B17" s="56" t="s">
        <v>57</v>
      </c>
      <c r="C17" s="57">
        <v>1000</v>
      </c>
      <c r="D17" s="56">
        <v>1</v>
      </c>
      <c r="E17" s="47">
        <f t="shared" si="0"/>
        <v>0</v>
      </c>
      <c r="F17" s="14">
        <f t="shared" si="1"/>
        <v>30</v>
      </c>
      <c r="G17" s="10">
        <v>0</v>
      </c>
      <c r="H17" s="15">
        <f t="shared" si="8"/>
        <v>0</v>
      </c>
      <c r="I17" s="16">
        <f t="shared" si="2"/>
        <v>0</v>
      </c>
      <c r="J17" s="14">
        <f t="shared" si="3"/>
        <v>0</v>
      </c>
      <c r="K17" s="14">
        <f t="shared" si="4"/>
        <v>0</v>
      </c>
      <c r="L17" s="14">
        <f t="shared" si="5"/>
        <v>0</v>
      </c>
      <c r="M17" s="14">
        <f t="shared" si="6"/>
        <v>0</v>
      </c>
      <c r="N17" s="2">
        <f t="shared" si="7"/>
        <v>0</v>
      </c>
    </row>
    <row r="18" spans="1:14" s="12" customFormat="1" ht="11.25" x14ac:dyDescent="0.2">
      <c r="A18" s="56" t="s">
        <v>1</v>
      </c>
      <c r="B18" s="56" t="s">
        <v>57</v>
      </c>
      <c r="C18" s="57">
        <v>250</v>
      </c>
      <c r="D18" s="56">
        <v>1</v>
      </c>
      <c r="E18" s="47">
        <f t="shared" si="0"/>
        <v>0</v>
      </c>
      <c r="F18" s="14">
        <v>50</v>
      </c>
      <c r="G18" s="10">
        <v>0</v>
      </c>
      <c r="H18" s="15">
        <f t="shared" si="8"/>
        <v>0</v>
      </c>
      <c r="I18" s="16">
        <f t="shared" si="2"/>
        <v>0</v>
      </c>
      <c r="J18" s="14">
        <f t="shared" si="3"/>
        <v>0</v>
      </c>
      <c r="K18" s="14">
        <f t="shared" si="4"/>
        <v>0</v>
      </c>
      <c r="L18" s="14">
        <f t="shared" si="5"/>
        <v>0</v>
      </c>
      <c r="M18" s="14">
        <f t="shared" si="6"/>
        <v>0</v>
      </c>
      <c r="N18" s="2">
        <f t="shared" si="7"/>
        <v>0</v>
      </c>
    </row>
    <row r="19" spans="1:14" s="12" customFormat="1" ht="11.25" x14ac:dyDescent="0.2">
      <c r="A19" s="56" t="s">
        <v>33</v>
      </c>
      <c r="B19" s="56" t="s">
        <v>57</v>
      </c>
      <c r="C19" s="57">
        <v>400</v>
      </c>
      <c r="D19" s="56">
        <v>1</v>
      </c>
      <c r="E19" s="47">
        <f t="shared" si="0"/>
        <v>0</v>
      </c>
      <c r="F19" s="14">
        <f>(C19)*1.5/100</f>
        <v>6</v>
      </c>
      <c r="G19" s="10">
        <v>0</v>
      </c>
      <c r="H19" s="15">
        <f t="shared" si="8"/>
        <v>0</v>
      </c>
      <c r="I19" s="16">
        <f t="shared" si="2"/>
        <v>0</v>
      </c>
      <c r="J19" s="14">
        <f t="shared" si="3"/>
        <v>0</v>
      </c>
      <c r="K19" s="14">
        <f t="shared" si="4"/>
        <v>0</v>
      </c>
      <c r="L19" s="14">
        <f t="shared" si="5"/>
        <v>0</v>
      </c>
      <c r="M19" s="14">
        <f t="shared" si="6"/>
        <v>0</v>
      </c>
      <c r="N19" s="2">
        <f t="shared" si="7"/>
        <v>0</v>
      </c>
    </row>
    <row r="20" spans="1:14" s="12" customFormat="1" ht="11.25" x14ac:dyDescent="0.2">
      <c r="A20" s="56" t="s">
        <v>35</v>
      </c>
      <c r="B20" s="56" t="s">
        <v>57</v>
      </c>
      <c r="C20" s="57">
        <v>224</v>
      </c>
      <c r="D20" s="56">
        <v>1</v>
      </c>
      <c r="E20" s="47">
        <f t="shared" si="0"/>
        <v>0</v>
      </c>
      <c r="F20" s="14">
        <v>30</v>
      </c>
      <c r="G20" s="10">
        <v>0</v>
      </c>
      <c r="H20" s="15">
        <f t="shared" si="8"/>
        <v>0</v>
      </c>
      <c r="I20" s="3">
        <f t="shared" si="2"/>
        <v>0</v>
      </c>
      <c r="J20" s="4">
        <f t="shared" si="3"/>
        <v>0</v>
      </c>
      <c r="K20" s="4">
        <f t="shared" si="4"/>
        <v>0</v>
      </c>
      <c r="L20" s="4">
        <f t="shared" si="5"/>
        <v>0</v>
      </c>
      <c r="M20" s="4">
        <f t="shared" si="6"/>
        <v>0</v>
      </c>
      <c r="N20" s="2">
        <f t="shared" si="7"/>
        <v>0</v>
      </c>
    </row>
    <row r="21" spans="1:14" s="12" customFormat="1" ht="11.25" x14ac:dyDescent="0.2">
      <c r="A21" s="56" t="s">
        <v>46</v>
      </c>
      <c r="B21" s="56" t="s">
        <v>57</v>
      </c>
      <c r="C21" s="57">
        <v>272</v>
      </c>
      <c r="D21" s="56">
        <v>1</v>
      </c>
      <c r="E21" s="47">
        <f t="shared" si="0"/>
        <v>0</v>
      </c>
      <c r="F21" s="14">
        <f t="shared" ref="F21:F57" si="9">(C21)*3/100</f>
        <v>8.16</v>
      </c>
      <c r="G21" s="10">
        <v>0</v>
      </c>
      <c r="H21" s="15">
        <f t="shared" si="8"/>
        <v>0</v>
      </c>
      <c r="I21" s="16">
        <f t="shared" si="2"/>
        <v>0</v>
      </c>
      <c r="J21" s="14">
        <f t="shared" si="3"/>
        <v>0</v>
      </c>
      <c r="K21" s="14">
        <f t="shared" si="4"/>
        <v>0</v>
      </c>
      <c r="L21" s="14">
        <f t="shared" si="5"/>
        <v>0</v>
      </c>
      <c r="M21" s="14">
        <f t="shared" si="6"/>
        <v>0</v>
      </c>
      <c r="N21" s="2">
        <f t="shared" si="7"/>
        <v>0</v>
      </c>
    </row>
    <row r="22" spans="1:14" s="12" customFormat="1" ht="11.25" x14ac:dyDescent="0.2">
      <c r="A22" s="56" t="s">
        <v>29</v>
      </c>
      <c r="B22" s="56" t="s">
        <v>57</v>
      </c>
      <c r="C22" s="57">
        <v>168</v>
      </c>
      <c r="D22" s="56">
        <v>1</v>
      </c>
      <c r="E22" s="47">
        <f t="shared" si="0"/>
        <v>0</v>
      </c>
      <c r="F22" s="14">
        <f t="shared" si="9"/>
        <v>5.04</v>
      </c>
      <c r="G22" s="10">
        <v>0</v>
      </c>
      <c r="H22" s="15">
        <f t="shared" si="8"/>
        <v>0</v>
      </c>
      <c r="I22" s="16">
        <f t="shared" si="2"/>
        <v>0</v>
      </c>
      <c r="J22" s="14">
        <f t="shared" si="3"/>
        <v>0</v>
      </c>
      <c r="K22" s="14">
        <f t="shared" si="4"/>
        <v>0</v>
      </c>
      <c r="L22" s="14">
        <f t="shared" si="5"/>
        <v>0</v>
      </c>
      <c r="M22" s="14">
        <f t="shared" si="6"/>
        <v>0</v>
      </c>
      <c r="N22" s="2">
        <f t="shared" si="7"/>
        <v>0</v>
      </c>
    </row>
    <row r="23" spans="1:14" s="12" customFormat="1" ht="11.25" x14ac:dyDescent="0.2">
      <c r="A23" s="56" t="s">
        <v>21</v>
      </c>
      <c r="B23" s="56" t="s">
        <v>57</v>
      </c>
      <c r="C23" s="57">
        <v>144</v>
      </c>
      <c r="D23" s="56">
        <v>1</v>
      </c>
      <c r="E23" s="47">
        <f t="shared" si="0"/>
        <v>0</v>
      </c>
      <c r="F23" s="14">
        <f t="shared" si="9"/>
        <v>4.32</v>
      </c>
      <c r="G23" s="10">
        <v>0</v>
      </c>
      <c r="H23" s="15">
        <f t="shared" si="8"/>
        <v>0</v>
      </c>
      <c r="I23" s="16">
        <f t="shared" si="2"/>
        <v>0</v>
      </c>
      <c r="J23" s="14">
        <f t="shared" si="3"/>
        <v>0</v>
      </c>
      <c r="K23" s="14">
        <f t="shared" si="4"/>
        <v>0</v>
      </c>
      <c r="L23" s="14">
        <f t="shared" si="5"/>
        <v>0</v>
      </c>
      <c r="M23" s="14">
        <f t="shared" si="6"/>
        <v>0</v>
      </c>
      <c r="N23" s="2">
        <f t="shared" si="7"/>
        <v>0</v>
      </c>
    </row>
    <row r="24" spans="1:14" s="12" customFormat="1" ht="11.25" x14ac:dyDescent="0.2">
      <c r="A24" s="56" t="s">
        <v>142</v>
      </c>
      <c r="B24" s="56" t="s">
        <v>57</v>
      </c>
      <c r="C24" s="57">
        <v>88</v>
      </c>
      <c r="D24" s="56">
        <v>1</v>
      </c>
      <c r="E24" s="47">
        <f t="shared" si="0"/>
        <v>0</v>
      </c>
      <c r="F24" s="14">
        <f t="shared" si="9"/>
        <v>2.64</v>
      </c>
      <c r="G24" s="10">
        <v>0</v>
      </c>
      <c r="H24" s="15">
        <f t="shared" si="8"/>
        <v>0</v>
      </c>
      <c r="I24" s="16">
        <f t="shared" si="2"/>
        <v>0</v>
      </c>
      <c r="J24" s="14">
        <f t="shared" si="3"/>
        <v>0</v>
      </c>
      <c r="K24" s="14">
        <f t="shared" si="4"/>
        <v>0</v>
      </c>
      <c r="L24" s="14">
        <f t="shared" si="5"/>
        <v>0</v>
      </c>
      <c r="M24" s="14">
        <f t="shared" si="6"/>
        <v>0</v>
      </c>
      <c r="N24" s="2">
        <f t="shared" si="7"/>
        <v>0</v>
      </c>
    </row>
    <row r="25" spans="1:14" s="12" customFormat="1" ht="11.25" x14ac:dyDescent="0.2">
      <c r="A25" s="56" t="s">
        <v>143</v>
      </c>
      <c r="B25" s="56" t="s">
        <v>57</v>
      </c>
      <c r="C25" s="57">
        <v>339</v>
      </c>
      <c r="D25" s="56">
        <v>1</v>
      </c>
      <c r="E25" s="47">
        <f t="shared" si="0"/>
        <v>0</v>
      </c>
      <c r="F25" s="14">
        <f t="shared" si="9"/>
        <v>10.17</v>
      </c>
      <c r="G25" s="10">
        <v>0</v>
      </c>
      <c r="H25" s="15">
        <f t="shared" si="8"/>
        <v>0</v>
      </c>
      <c r="I25" s="16">
        <f t="shared" si="2"/>
        <v>0</v>
      </c>
      <c r="J25" s="14">
        <f t="shared" si="3"/>
        <v>0</v>
      </c>
      <c r="K25" s="14">
        <f t="shared" si="4"/>
        <v>0</v>
      </c>
      <c r="L25" s="14">
        <f t="shared" si="5"/>
        <v>0</v>
      </c>
      <c r="M25" s="14">
        <f t="shared" si="6"/>
        <v>0</v>
      </c>
      <c r="N25" s="2">
        <f t="shared" si="7"/>
        <v>0</v>
      </c>
    </row>
    <row r="26" spans="1:14" s="12" customFormat="1" ht="11.25" x14ac:dyDescent="0.2">
      <c r="A26" s="56" t="s">
        <v>32</v>
      </c>
      <c r="B26" s="56" t="s">
        <v>57</v>
      </c>
      <c r="C26" s="57">
        <v>49</v>
      </c>
      <c r="D26" s="56">
        <v>6</v>
      </c>
      <c r="E26" s="47">
        <f t="shared" si="0"/>
        <v>0</v>
      </c>
      <c r="F26" s="14">
        <f t="shared" si="9"/>
        <v>1.47</v>
      </c>
      <c r="G26" s="10">
        <v>0</v>
      </c>
      <c r="H26" s="15">
        <f t="shared" si="8"/>
        <v>0</v>
      </c>
      <c r="I26" s="16">
        <f t="shared" si="2"/>
        <v>0</v>
      </c>
      <c r="J26" s="14">
        <f t="shared" si="3"/>
        <v>0</v>
      </c>
      <c r="K26" s="14">
        <f t="shared" si="4"/>
        <v>0</v>
      </c>
      <c r="L26" s="14">
        <f t="shared" si="5"/>
        <v>0</v>
      </c>
      <c r="M26" s="14">
        <f t="shared" si="6"/>
        <v>0</v>
      </c>
      <c r="N26" s="2">
        <f t="shared" si="7"/>
        <v>0</v>
      </c>
    </row>
    <row r="27" spans="1:14" s="12" customFormat="1" ht="11.25" x14ac:dyDescent="0.2">
      <c r="A27" s="56" t="s">
        <v>47</v>
      </c>
      <c r="B27" s="56" t="s">
        <v>57</v>
      </c>
      <c r="C27" s="57">
        <v>398</v>
      </c>
      <c r="D27" s="56">
        <v>1</v>
      </c>
      <c r="E27" s="47">
        <f t="shared" si="0"/>
        <v>0</v>
      </c>
      <c r="F27" s="14">
        <f t="shared" si="9"/>
        <v>11.94</v>
      </c>
      <c r="G27" s="10">
        <v>0</v>
      </c>
      <c r="H27" s="15">
        <f t="shared" si="8"/>
        <v>0</v>
      </c>
      <c r="I27" s="16">
        <f t="shared" si="2"/>
        <v>0</v>
      </c>
      <c r="J27" s="14">
        <f t="shared" si="3"/>
        <v>0</v>
      </c>
      <c r="K27" s="14">
        <f t="shared" si="4"/>
        <v>0</v>
      </c>
      <c r="L27" s="14">
        <f t="shared" si="5"/>
        <v>0</v>
      </c>
      <c r="M27" s="14">
        <f t="shared" si="6"/>
        <v>0</v>
      </c>
      <c r="N27" s="2">
        <f t="shared" si="7"/>
        <v>0</v>
      </c>
    </row>
    <row r="28" spans="1:14" s="12" customFormat="1" ht="11.25" x14ac:dyDescent="0.2">
      <c r="A28" s="56" t="s">
        <v>6</v>
      </c>
      <c r="B28" s="56" t="s">
        <v>57</v>
      </c>
      <c r="C28" s="57">
        <v>149</v>
      </c>
      <c r="D28" s="56">
        <v>1</v>
      </c>
      <c r="E28" s="47">
        <f t="shared" si="0"/>
        <v>0</v>
      </c>
      <c r="F28" s="14">
        <f t="shared" si="9"/>
        <v>4.47</v>
      </c>
      <c r="G28" s="10">
        <v>0</v>
      </c>
      <c r="H28" s="15">
        <f t="shared" si="8"/>
        <v>0</v>
      </c>
      <c r="I28" s="16">
        <f t="shared" si="2"/>
        <v>0</v>
      </c>
      <c r="J28" s="14">
        <f t="shared" si="3"/>
        <v>0</v>
      </c>
      <c r="K28" s="14">
        <f t="shared" si="4"/>
        <v>0</v>
      </c>
      <c r="L28" s="14">
        <f t="shared" si="5"/>
        <v>0</v>
      </c>
      <c r="M28" s="14">
        <f t="shared" si="6"/>
        <v>0</v>
      </c>
      <c r="N28" s="2">
        <f t="shared" si="7"/>
        <v>0</v>
      </c>
    </row>
    <row r="29" spans="1:14" s="12" customFormat="1" ht="11.25" x14ac:dyDescent="0.2">
      <c r="A29" s="56" t="s">
        <v>5</v>
      </c>
      <c r="B29" s="56" t="s">
        <v>57</v>
      </c>
      <c r="C29" s="57">
        <v>145</v>
      </c>
      <c r="D29" s="56">
        <v>3</v>
      </c>
      <c r="E29" s="47">
        <f t="shared" si="0"/>
        <v>0</v>
      </c>
      <c r="F29" s="14">
        <f t="shared" si="9"/>
        <v>4.3499999999999996</v>
      </c>
      <c r="G29" s="10">
        <v>0</v>
      </c>
      <c r="H29" s="15">
        <f t="shared" si="8"/>
        <v>0</v>
      </c>
      <c r="I29" s="16">
        <f t="shared" si="2"/>
        <v>0</v>
      </c>
      <c r="J29" s="14">
        <f t="shared" si="3"/>
        <v>0</v>
      </c>
      <c r="K29" s="14">
        <f t="shared" si="4"/>
        <v>0</v>
      </c>
      <c r="L29" s="14">
        <f t="shared" si="5"/>
        <v>0</v>
      </c>
      <c r="M29" s="14">
        <f t="shared" si="6"/>
        <v>0</v>
      </c>
      <c r="N29" s="2">
        <f t="shared" si="7"/>
        <v>0</v>
      </c>
    </row>
    <row r="30" spans="1:14" s="12" customFormat="1" ht="11.25" x14ac:dyDescent="0.2">
      <c r="A30" s="56" t="s">
        <v>144</v>
      </c>
      <c r="B30" s="56" t="s">
        <v>57</v>
      </c>
      <c r="C30" s="57">
        <v>252</v>
      </c>
      <c r="D30" s="56">
        <v>1</v>
      </c>
      <c r="E30" s="47">
        <f t="shared" si="0"/>
        <v>0</v>
      </c>
      <c r="F30" s="14">
        <f t="shared" si="9"/>
        <v>7.56</v>
      </c>
      <c r="G30" s="10">
        <v>0</v>
      </c>
      <c r="H30" s="15">
        <f t="shared" si="8"/>
        <v>0</v>
      </c>
      <c r="I30" s="16">
        <f t="shared" si="2"/>
        <v>0</v>
      </c>
      <c r="J30" s="14">
        <f t="shared" si="3"/>
        <v>0</v>
      </c>
      <c r="K30" s="14">
        <f t="shared" si="4"/>
        <v>0</v>
      </c>
      <c r="L30" s="14">
        <f t="shared" si="5"/>
        <v>0</v>
      </c>
      <c r="M30" s="14">
        <f t="shared" si="6"/>
        <v>0</v>
      </c>
      <c r="N30" s="2">
        <f t="shared" si="7"/>
        <v>0</v>
      </c>
    </row>
    <row r="31" spans="1:14" s="12" customFormat="1" ht="11.25" x14ac:dyDescent="0.2">
      <c r="A31" s="56" t="s">
        <v>38</v>
      </c>
      <c r="B31" s="56" t="s">
        <v>57</v>
      </c>
      <c r="C31" s="57">
        <v>55</v>
      </c>
      <c r="D31" s="56">
        <v>1</v>
      </c>
      <c r="E31" s="48">
        <f t="shared" si="0"/>
        <v>0</v>
      </c>
      <c r="F31" s="40">
        <f t="shared" si="9"/>
        <v>1.65</v>
      </c>
      <c r="G31" s="41">
        <v>0</v>
      </c>
      <c r="H31" s="15">
        <f t="shared" si="8"/>
        <v>0</v>
      </c>
      <c r="I31" s="16">
        <f t="shared" si="2"/>
        <v>0</v>
      </c>
      <c r="J31" s="14">
        <f t="shared" si="3"/>
        <v>0</v>
      </c>
      <c r="K31" s="14">
        <f t="shared" si="4"/>
        <v>0</v>
      </c>
      <c r="L31" s="14">
        <f t="shared" si="5"/>
        <v>0</v>
      </c>
      <c r="M31" s="14">
        <f t="shared" si="6"/>
        <v>0</v>
      </c>
      <c r="N31" s="2">
        <f t="shared" si="7"/>
        <v>0</v>
      </c>
    </row>
    <row r="32" spans="1:14" s="12" customFormat="1" ht="11.25" x14ac:dyDescent="0.2">
      <c r="A32" s="56" t="s">
        <v>49</v>
      </c>
      <c r="B32" s="56" t="s">
        <v>57</v>
      </c>
      <c r="C32" s="57">
        <v>798</v>
      </c>
      <c r="D32" s="56">
        <v>1</v>
      </c>
      <c r="E32" s="47">
        <f t="shared" si="0"/>
        <v>0</v>
      </c>
      <c r="F32" s="14">
        <f t="shared" si="9"/>
        <v>23.94</v>
      </c>
      <c r="G32" s="10">
        <v>0</v>
      </c>
      <c r="H32" s="15">
        <f t="shared" si="8"/>
        <v>0</v>
      </c>
      <c r="I32" s="16">
        <f t="shared" si="2"/>
        <v>0</v>
      </c>
      <c r="J32" s="14">
        <f t="shared" si="3"/>
        <v>0</v>
      </c>
      <c r="K32" s="14">
        <f t="shared" si="4"/>
        <v>0</v>
      </c>
      <c r="L32" s="14">
        <f t="shared" si="5"/>
        <v>0</v>
      </c>
      <c r="M32" s="14">
        <f t="shared" si="6"/>
        <v>0</v>
      </c>
      <c r="N32" s="2">
        <f t="shared" si="7"/>
        <v>0</v>
      </c>
    </row>
    <row r="33" spans="1:14" s="12" customFormat="1" ht="11.25" x14ac:dyDescent="0.2">
      <c r="A33" s="56" t="s">
        <v>145</v>
      </c>
      <c r="B33" s="56" t="s">
        <v>57</v>
      </c>
      <c r="C33" s="57">
        <v>200</v>
      </c>
      <c r="D33" s="56">
        <v>1</v>
      </c>
      <c r="E33" s="47">
        <f t="shared" si="0"/>
        <v>0</v>
      </c>
      <c r="F33" s="14">
        <f t="shared" si="9"/>
        <v>6</v>
      </c>
      <c r="G33" s="10">
        <v>0</v>
      </c>
      <c r="H33" s="15">
        <f t="shared" si="8"/>
        <v>0</v>
      </c>
      <c r="I33" s="16">
        <f t="shared" si="2"/>
        <v>0</v>
      </c>
      <c r="J33" s="14">
        <f t="shared" si="3"/>
        <v>0</v>
      </c>
      <c r="K33" s="14">
        <f t="shared" si="4"/>
        <v>0</v>
      </c>
      <c r="L33" s="14">
        <f t="shared" si="5"/>
        <v>0</v>
      </c>
      <c r="M33" s="14">
        <f t="shared" si="6"/>
        <v>0</v>
      </c>
      <c r="N33" s="2">
        <f t="shared" si="7"/>
        <v>0</v>
      </c>
    </row>
    <row r="34" spans="1:14" s="12" customFormat="1" ht="11.25" x14ac:dyDescent="0.2">
      <c r="A34" s="56" t="s">
        <v>2</v>
      </c>
      <c r="B34" s="56" t="s">
        <v>57</v>
      </c>
      <c r="C34" s="57">
        <v>189</v>
      </c>
      <c r="D34" s="56">
        <v>1</v>
      </c>
      <c r="E34" s="47">
        <f t="shared" si="0"/>
        <v>0</v>
      </c>
      <c r="F34" s="14">
        <f t="shared" si="9"/>
        <v>5.67</v>
      </c>
      <c r="G34" s="10">
        <v>0</v>
      </c>
      <c r="H34" s="15">
        <f t="shared" si="8"/>
        <v>0</v>
      </c>
      <c r="I34" s="16">
        <f t="shared" si="2"/>
        <v>0</v>
      </c>
      <c r="J34" s="14">
        <f t="shared" si="3"/>
        <v>0</v>
      </c>
      <c r="K34" s="14">
        <f t="shared" si="4"/>
        <v>0</v>
      </c>
      <c r="L34" s="14">
        <f t="shared" si="5"/>
        <v>0</v>
      </c>
      <c r="M34" s="14">
        <f t="shared" si="6"/>
        <v>0</v>
      </c>
      <c r="N34" s="2">
        <f t="shared" si="7"/>
        <v>0</v>
      </c>
    </row>
    <row r="35" spans="1:14" s="12" customFormat="1" ht="11.25" x14ac:dyDescent="0.2">
      <c r="A35" s="56" t="s">
        <v>50</v>
      </c>
      <c r="B35" s="56" t="s">
        <v>57</v>
      </c>
      <c r="C35" s="57">
        <v>319</v>
      </c>
      <c r="D35" s="56">
        <v>1</v>
      </c>
      <c r="E35" s="48">
        <f t="shared" si="0"/>
        <v>0</v>
      </c>
      <c r="F35" s="40">
        <f t="shared" si="9"/>
        <v>9.57</v>
      </c>
      <c r="G35" s="41">
        <v>0</v>
      </c>
      <c r="H35" s="15">
        <f t="shared" si="8"/>
        <v>0</v>
      </c>
      <c r="I35" s="16">
        <f t="shared" si="2"/>
        <v>0</v>
      </c>
      <c r="J35" s="14">
        <f t="shared" si="3"/>
        <v>0</v>
      </c>
      <c r="K35" s="14">
        <f t="shared" si="4"/>
        <v>0</v>
      </c>
      <c r="L35" s="14">
        <f t="shared" si="5"/>
        <v>0</v>
      </c>
      <c r="M35" s="14">
        <f t="shared" si="6"/>
        <v>0</v>
      </c>
      <c r="N35" s="2">
        <f t="shared" si="7"/>
        <v>0</v>
      </c>
    </row>
    <row r="36" spans="1:14" s="12" customFormat="1" ht="11.25" x14ac:dyDescent="0.2">
      <c r="A36" s="56" t="s">
        <v>23</v>
      </c>
      <c r="B36" s="56" t="s">
        <v>57</v>
      </c>
      <c r="C36" s="57">
        <v>122</v>
      </c>
      <c r="D36" s="56">
        <v>7</v>
      </c>
      <c r="E36" s="47">
        <f t="shared" si="0"/>
        <v>0</v>
      </c>
      <c r="F36" s="14">
        <f t="shared" si="9"/>
        <v>3.66</v>
      </c>
      <c r="G36" s="10">
        <v>0</v>
      </c>
      <c r="H36" s="15">
        <f t="shared" si="8"/>
        <v>0</v>
      </c>
      <c r="I36" s="16">
        <f t="shared" si="2"/>
        <v>0</v>
      </c>
      <c r="J36" s="14">
        <f t="shared" si="3"/>
        <v>0</v>
      </c>
      <c r="K36" s="14">
        <f t="shared" si="4"/>
        <v>0</v>
      </c>
      <c r="L36" s="14">
        <f t="shared" si="5"/>
        <v>0</v>
      </c>
      <c r="M36" s="14">
        <f t="shared" si="6"/>
        <v>0</v>
      </c>
      <c r="N36" s="2">
        <f t="shared" si="7"/>
        <v>0</v>
      </c>
    </row>
    <row r="37" spans="1:14" s="12" customFormat="1" ht="11.25" x14ac:dyDescent="0.2">
      <c r="A37" s="37" t="s">
        <v>130</v>
      </c>
      <c r="B37" s="37" t="s">
        <v>57</v>
      </c>
      <c r="C37" s="38">
        <v>699</v>
      </c>
      <c r="D37" s="39">
        <v>1</v>
      </c>
      <c r="E37" s="47">
        <f t="shared" ref="E37:E68" si="10">PRODUCT(C37,G37)</f>
        <v>0</v>
      </c>
      <c r="F37" s="14">
        <f t="shared" si="9"/>
        <v>20.97</v>
      </c>
      <c r="G37" s="10">
        <v>0</v>
      </c>
      <c r="H37" s="15">
        <f t="shared" ref="H37:H68" si="11">PRODUCT(F37,G37)</f>
        <v>0</v>
      </c>
      <c r="I37" s="16">
        <f t="shared" ref="I37:I68" si="12">PRODUCT(F37,G37)*1.3</f>
        <v>0</v>
      </c>
      <c r="J37" s="14">
        <f t="shared" ref="J37:J68" si="13">PRODUCT(F37,G37)*1.6</f>
        <v>0</v>
      </c>
      <c r="K37" s="14">
        <f t="shared" ref="K37:K68" si="14">PRODUCT(F37,G37)*1.9</f>
        <v>0</v>
      </c>
      <c r="L37" s="14">
        <f t="shared" ref="L37:L68" si="15">PRODUCT(F37,G37)*2.2</f>
        <v>0</v>
      </c>
      <c r="M37" s="14">
        <f t="shared" ref="M37:M68" si="16">PRODUCT(F37,G37)*2.5</f>
        <v>0</v>
      </c>
      <c r="N37" s="2">
        <f t="shared" ref="N37:N68" si="17">PRODUCT(F37,G37)*2.8</f>
        <v>0</v>
      </c>
    </row>
    <row r="38" spans="1:14" s="12" customFormat="1" ht="11.25" x14ac:dyDescent="0.2">
      <c r="A38" s="37" t="s">
        <v>132</v>
      </c>
      <c r="B38" s="37" t="s">
        <v>57</v>
      </c>
      <c r="C38" s="38">
        <v>319</v>
      </c>
      <c r="D38" s="39">
        <v>1</v>
      </c>
      <c r="E38" s="47">
        <f t="shared" si="10"/>
        <v>0</v>
      </c>
      <c r="F38" s="14">
        <f t="shared" si="9"/>
        <v>9.57</v>
      </c>
      <c r="G38" s="10">
        <v>0</v>
      </c>
      <c r="H38" s="15">
        <f t="shared" si="11"/>
        <v>0</v>
      </c>
      <c r="I38" s="16">
        <f t="shared" si="12"/>
        <v>0</v>
      </c>
      <c r="J38" s="14">
        <f t="shared" si="13"/>
        <v>0</v>
      </c>
      <c r="K38" s="14">
        <f t="shared" si="14"/>
        <v>0</v>
      </c>
      <c r="L38" s="14">
        <f t="shared" si="15"/>
        <v>0</v>
      </c>
      <c r="M38" s="14">
        <f t="shared" si="16"/>
        <v>0</v>
      </c>
      <c r="N38" s="2">
        <f t="shared" si="17"/>
        <v>0</v>
      </c>
    </row>
    <row r="39" spans="1:14" s="12" customFormat="1" ht="11.25" x14ac:dyDescent="0.2">
      <c r="A39" s="37" t="s">
        <v>134</v>
      </c>
      <c r="B39" s="37" t="s">
        <v>57</v>
      </c>
      <c r="C39" s="38">
        <v>368</v>
      </c>
      <c r="D39" s="39">
        <v>1</v>
      </c>
      <c r="E39" s="47">
        <f t="shared" si="10"/>
        <v>0</v>
      </c>
      <c r="F39" s="14">
        <f t="shared" si="9"/>
        <v>11.04</v>
      </c>
      <c r="G39" s="10">
        <v>0</v>
      </c>
      <c r="H39" s="15">
        <f t="shared" si="11"/>
        <v>0</v>
      </c>
      <c r="I39" s="16">
        <f t="shared" si="12"/>
        <v>0</v>
      </c>
      <c r="J39" s="14">
        <f t="shared" si="13"/>
        <v>0</v>
      </c>
      <c r="K39" s="14">
        <f t="shared" si="14"/>
        <v>0</v>
      </c>
      <c r="L39" s="14">
        <f t="shared" si="15"/>
        <v>0</v>
      </c>
      <c r="M39" s="14">
        <f t="shared" si="16"/>
        <v>0</v>
      </c>
      <c r="N39" s="2">
        <f t="shared" si="17"/>
        <v>0</v>
      </c>
    </row>
    <row r="40" spans="1:14" s="12" customFormat="1" ht="11.25" x14ac:dyDescent="0.2">
      <c r="A40" s="37" t="s">
        <v>85</v>
      </c>
      <c r="B40" s="37" t="s">
        <v>146</v>
      </c>
      <c r="C40" s="38">
        <v>1500</v>
      </c>
      <c r="D40" s="39">
        <v>2</v>
      </c>
      <c r="E40" s="47">
        <f t="shared" si="10"/>
        <v>0</v>
      </c>
      <c r="F40" s="14">
        <f t="shared" si="9"/>
        <v>45</v>
      </c>
      <c r="G40" s="10">
        <v>0</v>
      </c>
      <c r="H40" s="15">
        <f t="shared" si="11"/>
        <v>0</v>
      </c>
      <c r="I40" s="16">
        <f t="shared" si="12"/>
        <v>0</v>
      </c>
      <c r="J40" s="14">
        <f t="shared" si="13"/>
        <v>0</v>
      </c>
      <c r="K40" s="14">
        <f t="shared" si="14"/>
        <v>0</v>
      </c>
      <c r="L40" s="14">
        <f t="shared" si="15"/>
        <v>0</v>
      </c>
      <c r="M40" s="14">
        <f t="shared" si="16"/>
        <v>0</v>
      </c>
      <c r="N40" s="2">
        <f t="shared" si="17"/>
        <v>0</v>
      </c>
    </row>
    <row r="41" spans="1:14" s="12" customFormat="1" ht="11.25" x14ac:dyDescent="0.2">
      <c r="A41" s="59" t="s">
        <v>40</v>
      </c>
      <c r="B41" s="56" t="s">
        <v>146</v>
      </c>
      <c r="C41" s="57">
        <v>389</v>
      </c>
      <c r="D41" s="56">
        <v>1</v>
      </c>
      <c r="E41" s="47">
        <f t="shared" si="10"/>
        <v>0</v>
      </c>
      <c r="F41" s="14">
        <f t="shared" si="9"/>
        <v>11.67</v>
      </c>
      <c r="G41" s="10">
        <v>0</v>
      </c>
      <c r="H41" s="15">
        <f t="shared" si="11"/>
        <v>0</v>
      </c>
      <c r="I41" s="16">
        <f t="shared" si="12"/>
        <v>0</v>
      </c>
      <c r="J41" s="14">
        <f t="shared" si="13"/>
        <v>0</v>
      </c>
      <c r="K41" s="14">
        <f t="shared" si="14"/>
        <v>0</v>
      </c>
      <c r="L41" s="14">
        <f t="shared" si="15"/>
        <v>0</v>
      </c>
      <c r="M41" s="14">
        <f t="shared" si="16"/>
        <v>0</v>
      </c>
      <c r="N41" s="2">
        <f t="shared" si="17"/>
        <v>0</v>
      </c>
    </row>
    <row r="42" spans="1:14" s="12" customFormat="1" ht="11.25" x14ac:dyDescent="0.2">
      <c r="A42" s="60" t="s">
        <v>147</v>
      </c>
      <c r="B42" s="56" t="s">
        <v>146</v>
      </c>
      <c r="C42" s="57">
        <v>499</v>
      </c>
      <c r="D42" s="56">
        <v>1</v>
      </c>
      <c r="E42" s="47">
        <f t="shared" si="10"/>
        <v>0</v>
      </c>
      <c r="F42" s="14">
        <f t="shared" si="9"/>
        <v>14.97</v>
      </c>
      <c r="G42" s="10">
        <v>0</v>
      </c>
      <c r="H42" s="15">
        <f t="shared" si="11"/>
        <v>0</v>
      </c>
      <c r="I42" s="16">
        <f t="shared" si="12"/>
        <v>0</v>
      </c>
      <c r="J42" s="14">
        <f t="shared" si="13"/>
        <v>0</v>
      </c>
      <c r="K42" s="14">
        <f t="shared" si="14"/>
        <v>0</v>
      </c>
      <c r="L42" s="14">
        <f t="shared" si="15"/>
        <v>0</v>
      </c>
      <c r="M42" s="14">
        <f t="shared" si="16"/>
        <v>0</v>
      </c>
      <c r="N42" s="2">
        <f t="shared" si="17"/>
        <v>0</v>
      </c>
    </row>
    <row r="43" spans="1:14" s="12" customFormat="1" ht="11.25" x14ac:dyDescent="0.2">
      <c r="A43" s="59" t="s">
        <v>55</v>
      </c>
      <c r="B43" s="56" t="s">
        <v>146</v>
      </c>
      <c r="C43" s="57">
        <v>880</v>
      </c>
      <c r="D43" s="56">
        <v>2</v>
      </c>
      <c r="E43" s="47">
        <f t="shared" si="10"/>
        <v>0</v>
      </c>
      <c r="F43" s="14">
        <f t="shared" si="9"/>
        <v>26.4</v>
      </c>
      <c r="G43" s="10">
        <v>0</v>
      </c>
      <c r="H43" s="15">
        <f t="shared" si="11"/>
        <v>0</v>
      </c>
      <c r="I43" s="16">
        <f t="shared" si="12"/>
        <v>0</v>
      </c>
      <c r="J43" s="14">
        <f t="shared" si="13"/>
        <v>0</v>
      </c>
      <c r="K43" s="14">
        <f t="shared" si="14"/>
        <v>0</v>
      </c>
      <c r="L43" s="14">
        <f t="shared" si="15"/>
        <v>0</v>
      </c>
      <c r="M43" s="14">
        <f t="shared" si="16"/>
        <v>0</v>
      </c>
      <c r="N43" s="2">
        <f t="shared" si="17"/>
        <v>0</v>
      </c>
    </row>
    <row r="44" spans="1:14" s="12" customFormat="1" ht="11.25" x14ac:dyDescent="0.2">
      <c r="A44" s="37" t="s">
        <v>148</v>
      </c>
      <c r="B44" s="37" t="s">
        <v>146</v>
      </c>
      <c r="C44" s="57">
        <v>880</v>
      </c>
      <c r="D44" s="39">
        <v>2</v>
      </c>
      <c r="E44" s="47">
        <f t="shared" si="10"/>
        <v>0</v>
      </c>
      <c r="F44" s="14">
        <f t="shared" si="9"/>
        <v>26.4</v>
      </c>
      <c r="G44" s="10">
        <v>0</v>
      </c>
      <c r="H44" s="15">
        <f t="shared" si="11"/>
        <v>0</v>
      </c>
      <c r="I44" s="16">
        <f t="shared" si="12"/>
        <v>0</v>
      </c>
      <c r="J44" s="14">
        <f t="shared" si="13"/>
        <v>0</v>
      </c>
      <c r="K44" s="14">
        <f t="shared" si="14"/>
        <v>0</v>
      </c>
      <c r="L44" s="14">
        <f t="shared" si="15"/>
        <v>0</v>
      </c>
      <c r="M44" s="14">
        <f t="shared" si="16"/>
        <v>0</v>
      </c>
      <c r="N44" s="2">
        <f t="shared" si="17"/>
        <v>0</v>
      </c>
    </row>
    <row r="45" spans="1:14" s="12" customFormat="1" ht="11.25" x14ac:dyDescent="0.2">
      <c r="A45" s="37" t="s">
        <v>149</v>
      </c>
      <c r="B45" s="37" t="s">
        <v>146</v>
      </c>
      <c r="C45" s="38">
        <v>563</v>
      </c>
      <c r="D45" s="39">
        <v>2</v>
      </c>
      <c r="E45" s="47">
        <f t="shared" si="10"/>
        <v>0</v>
      </c>
      <c r="F45" s="14">
        <f t="shared" si="9"/>
        <v>16.89</v>
      </c>
      <c r="G45" s="10">
        <v>0</v>
      </c>
      <c r="H45" s="15">
        <f t="shared" si="11"/>
        <v>0</v>
      </c>
      <c r="I45" s="16">
        <f t="shared" si="12"/>
        <v>0</v>
      </c>
      <c r="J45" s="14">
        <f t="shared" si="13"/>
        <v>0</v>
      </c>
      <c r="K45" s="14">
        <f t="shared" si="14"/>
        <v>0</v>
      </c>
      <c r="L45" s="14">
        <f t="shared" si="15"/>
        <v>0</v>
      </c>
      <c r="M45" s="14">
        <f t="shared" si="16"/>
        <v>0</v>
      </c>
      <c r="N45" s="2">
        <f t="shared" si="17"/>
        <v>0</v>
      </c>
    </row>
    <row r="46" spans="1:14" s="12" customFormat="1" ht="11.25" x14ac:dyDescent="0.2">
      <c r="A46" s="56" t="s">
        <v>54</v>
      </c>
      <c r="B46" s="56" t="s">
        <v>146</v>
      </c>
      <c r="C46" s="57">
        <v>120</v>
      </c>
      <c r="D46" s="56">
        <v>2</v>
      </c>
      <c r="E46" s="47">
        <f t="shared" si="10"/>
        <v>0</v>
      </c>
      <c r="F46" s="14">
        <f t="shared" si="9"/>
        <v>3.6</v>
      </c>
      <c r="G46" s="10">
        <v>0</v>
      </c>
      <c r="H46" s="15">
        <f t="shared" si="11"/>
        <v>0</v>
      </c>
      <c r="I46" s="16">
        <f t="shared" si="12"/>
        <v>0</v>
      </c>
      <c r="J46" s="14">
        <f t="shared" si="13"/>
        <v>0</v>
      </c>
      <c r="K46" s="14">
        <f t="shared" si="14"/>
        <v>0</v>
      </c>
      <c r="L46" s="14">
        <f t="shared" si="15"/>
        <v>0</v>
      </c>
      <c r="M46" s="14">
        <f t="shared" si="16"/>
        <v>0</v>
      </c>
      <c r="N46" s="2">
        <f t="shared" si="17"/>
        <v>0</v>
      </c>
    </row>
    <row r="47" spans="1:14" s="12" customFormat="1" ht="11.25" x14ac:dyDescent="0.2">
      <c r="A47" s="56" t="s">
        <v>53</v>
      </c>
      <c r="B47" s="56" t="s">
        <v>146</v>
      </c>
      <c r="C47" s="57">
        <v>400</v>
      </c>
      <c r="D47" s="56">
        <v>2</v>
      </c>
      <c r="E47" s="47">
        <f t="shared" si="10"/>
        <v>0</v>
      </c>
      <c r="F47" s="14">
        <f t="shared" si="9"/>
        <v>12</v>
      </c>
      <c r="G47" s="10">
        <v>0</v>
      </c>
      <c r="H47" s="15">
        <f t="shared" si="11"/>
        <v>0</v>
      </c>
      <c r="I47" s="16">
        <f t="shared" si="12"/>
        <v>0</v>
      </c>
      <c r="J47" s="14">
        <f t="shared" si="13"/>
        <v>0</v>
      </c>
      <c r="K47" s="14">
        <f t="shared" si="14"/>
        <v>0</v>
      </c>
      <c r="L47" s="14">
        <f t="shared" si="15"/>
        <v>0</v>
      </c>
      <c r="M47" s="14">
        <f t="shared" si="16"/>
        <v>0</v>
      </c>
      <c r="N47" s="2">
        <f t="shared" si="17"/>
        <v>0</v>
      </c>
    </row>
    <row r="48" spans="1:14" s="12" customFormat="1" ht="11.25" x14ac:dyDescent="0.2">
      <c r="A48" s="56" t="s">
        <v>12</v>
      </c>
      <c r="B48" s="56" t="s">
        <v>146</v>
      </c>
      <c r="C48" s="57">
        <v>420</v>
      </c>
      <c r="D48" s="56">
        <v>2</v>
      </c>
      <c r="E48" s="47">
        <f t="shared" si="10"/>
        <v>0</v>
      </c>
      <c r="F48" s="14">
        <f t="shared" si="9"/>
        <v>12.6</v>
      </c>
      <c r="G48" s="10">
        <v>0</v>
      </c>
      <c r="H48" s="15">
        <f t="shared" si="11"/>
        <v>0</v>
      </c>
      <c r="I48" s="16">
        <f t="shared" si="12"/>
        <v>0</v>
      </c>
      <c r="J48" s="14">
        <f t="shared" si="13"/>
        <v>0</v>
      </c>
      <c r="K48" s="14">
        <f t="shared" si="14"/>
        <v>0</v>
      </c>
      <c r="L48" s="14">
        <f t="shared" si="15"/>
        <v>0</v>
      </c>
      <c r="M48" s="14">
        <f t="shared" si="16"/>
        <v>0</v>
      </c>
      <c r="N48" s="2">
        <f t="shared" si="17"/>
        <v>0</v>
      </c>
    </row>
    <row r="49" spans="1:14" s="12" customFormat="1" ht="11.25" x14ac:dyDescent="0.2">
      <c r="A49" s="59" t="s">
        <v>150</v>
      </c>
      <c r="B49" s="56" t="s">
        <v>146</v>
      </c>
      <c r="C49" s="57">
        <v>563</v>
      </c>
      <c r="D49" s="56">
        <v>2</v>
      </c>
      <c r="E49" s="47">
        <f t="shared" si="10"/>
        <v>0</v>
      </c>
      <c r="F49" s="14">
        <f t="shared" si="9"/>
        <v>16.89</v>
      </c>
      <c r="G49" s="10">
        <v>0</v>
      </c>
      <c r="H49" s="15">
        <f t="shared" si="11"/>
        <v>0</v>
      </c>
      <c r="I49" s="3">
        <f t="shared" si="12"/>
        <v>0</v>
      </c>
      <c r="J49" s="4">
        <f t="shared" si="13"/>
        <v>0</v>
      </c>
      <c r="K49" s="4">
        <f t="shared" si="14"/>
        <v>0</v>
      </c>
      <c r="L49" s="4">
        <f t="shared" si="15"/>
        <v>0</v>
      </c>
      <c r="M49" s="4">
        <f t="shared" si="16"/>
        <v>0</v>
      </c>
      <c r="N49" s="2">
        <f t="shared" si="17"/>
        <v>0</v>
      </c>
    </row>
    <row r="50" spans="1:14" s="12" customFormat="1" ht="11.25" x14ac:dyDescent="0.2">
      <c r="A50" s="56" t="s">
        <v>52</v>
      </c>
      <c r="B50" s="56" t="s">
        <v>146</v>
      </c>
      <c r="C50" s="57">
        <v>257</v>
      </c>
      <c r="D50" s="56">
        <v>2</v>
      </c>
      <c r="E50" s="47">
        <f t="shared" si="10"/>
        <v>0</v>
      </c>
      <c r="F50" s="14">
        <f t="shared" si="9"/>
        <v>7.71</v>
      </c>
      <c r="G50" s="10">
        <v>0</v>
      </c>
      <c r="H50" s="15">
        <f t="shared" si="11"/>
        <v>0</v>
      </c>
      <c r="I50" s="16">
        <f t="shared" si="12"/>
        <v>0</v>
      </c>
      <c r="J50" s="14">
        <f t="shared" si="13"/>
        <v>0</v>
      </c>
      <c r="K50" s="14">
        <f t="shared" si="14"/>
        <v>0</v>
      </c>
      <c r="L50" s="14">
        <f t="shared" si="15"/>
        <v>0</v>
      </c>
      <c r="M50" s="14">
        <f t="shared" si="16"/>
        <v>0</v>
      </c>
      <c r="N50" s="2">
        <f t="shared" si="17"/>
        <v>0</v>
      </c>
    </row>
    <row r="51" spans="1:14" s="12" customFormat="1" ht="11.25" x14ac:dyDescent="0.2">
      <c r="A51" s="37" t="s">
        <v>83</v>
      </c>
      <c r="B51" s="37" t="s">
        <v>146</v>
      </c>
      <c r="C51" s="38">
        <v>300</v>
      </c>
      <c r="D51" s="39">
        <v>1</v>
      </c>
      <c r="E51" s="47">
        <f t="shared" si="10"/>
        <v>0</v>
      </c>
      <c r="F51" s="14">
        <f t="shared" si="9"/>
        <v>9</v>
      </c>
      <c r="G51" s="10">
        <v>0</v>
      </c>
      <c r="H51" s="15">
        <f t="shared" si="11"/>
        <v>0</v>
      </c>
      <c r="I51" s="16">
        <f t="shared" si="12"/>
        <v>0</v>
      </c>
      <c r="J51" s="14">
        <f t="shared" si="13"/>
        <v>0</v>
      </c>
      <c r="K51" s="14">
        <f t="shared" si="14"/>
        <v>0</v>
      </c>
      <c r="L51" s="14">
        <f t="shared" si="15"/>
        <v>0</v>
      </c>
      <c r="M51" s="14">
        <f t="shared" si="16"/>
        <v>0</v>
      </c>
      <c r="N51" s="2">
        <f t="shared" si="17"/>
        <v>0</v>
      </c>
    </row>
    <row r="52" spans="1:14" s="12" customFormat="1" ht="11.25" x14ac:dyDescent="0.2">
      <c r="A52" s="37" t="s">
        <v>84</v>
      </c>
      <c r="B52" s="37" t="s">
        <v>146</v>
      </c>
      <c r="C52" s="38">
        <v>5000</v>
      </c>
      <c r="D52" s="39">
        <v>1</v>
      </c>
      <c r="E52" s="47">
        <f t="shared" si="10"/>
        <v>0</v>
      </c>
      <c r="F52" s="14">
        <f t="shared" si="9"/>
        <v>150</v>
      </c>
      <c r="G52" s="10">
        <v>0</v>
      </c>
      <c r="H52" s="15">
        <f t="shared" si="11"/>
        <v>0</v>
      </c>
      <c r="I52" s="16">
        <f t="shared" si="12"/>
        <v>0</v>
      </c>
      <c r="J52" s="14">
        <f t="shared" si="13"/>
        <v>0</v>
      </c>
      <c r="K52" s="14">
        <f t="shared" si="14"/>
        <v>0</v>
      </c>
      <c r="L52" s="14">
        <f t="shared" si="15"/>
        <v>0</v>
      </c>
      <c r="M52" s="14">
        <f t="shared" si="16"/>
        <v>0</v>
      </c>
      <c r="N52" s="2">
        <f t="shared" si="17"/>
        <v>0</v>
      </c>
    </row>
    <row r="53" spans="1:14" s="12" customFormat="1" ht="11.25" x14ac:dyDescent="0.2">
      <c r="A53" s="56" t="s">
        <v>22</v>
      </c>
      <c r="B53" s="56" t="s">
        <v>60</v>
      </c>
      <c r="C53" s="57">
        <v>15</v>
      </c>
      <c r="D53" s="56">
        <v>15</v>
      </c>
      <c r="E53" s="47">
        <f t="shared" si="10"/>
        <v>0</v>
      </c>
      <c r="F53" s="14">
        <f t="shared" si="9"/>
        <v>0.45</v>
      </c>
      <c r="G53" s="10">
        <v>0</v>
      </c>
      <c r="H53" s="15">
        <f t="shared" si="11"/>
        <v>0</v>
      </c>
      <c r="I53" s="16">
        <f t="shared" si="12"/>
        <v>0</v>
      </c>
      <c r="J53" s="14">
        <f t="shared" si="13"/>
        <v>0</v>
      </c>
      <c r="K53" s="14">
        <f t="shared" si="14"/>
        <v>0</v>
      </c>
      <c r="L53" s="14">
        <f t="shared" si="15"/>
        <v>0</v>
      </c>
      <c r="M53" s="14">
        <f t="shared" si="16"/>
        <v>0</v>
      </c>
      <c r="N53" s="2">
        <f t="shared" si="17"/>
        <v>0</v>
      </c>
    </row>
    <row r="54" spans="1:14" s="12" customFormat="1" ht="11.25" x14ac:dyDescent="0.2">
      <c r="A54" s="37" t="s">
        <v>78</v>
      </c>
      <c r="B54" s="37" t="s">
        <v>60</v>
      </c>
      <c r="C54" s="38">
        <v>600</v>
      </c>
      <c r="D54" s="39">
        <v>1</v>
      </c>
      <c r="E54" s="47">
        <f t="shared" si="10"/>
        <v>0</v>
      </c>
      <c r="F54" s="14">
        <f t="shared" si="9"/>
        <v>18</v>
      </c>
      <c r="G54" s="10">
        <v>0</v>
      </c>
      <c r="H54" s="15">
        <f t="shared" si="11"/>
        <v>0</v>
      </c>
      <c r="I54" s="16">
        <f t="shared" si="12"/>
        <v>0</v>
      </c>
      <c r="J54" s="14">
        <f t="shared" si="13"/>
        <v>0</v>
      </c>
      <c r="K54" s="14">
        <f t="shared" si="14"/>
        <v>0</v>
      </c>
      <c r="L54" s="14">
        <f t="shared" si="15"/>
        <v>0</v>
      </c>
      <c r="M54" s="14">
        <f t="shared" si="16"/>
        <v>0</v>
      </c>
      <c r="N54" s="2">
        <f t="shared" si="17"/>
        <v>0</v>
      </c>
    </row>
    <row r="55" spans="1:14" s="12" customFormat="1" ht="11.25" x14ac:dyDescent="0.2">
      <c r="A55" s="59" t="s">
        <v>51</v>
      </c>
      <c r="B55" s="56" t="s">
        <v>60</v>
      </c>
      <c r="C55" s="57">
        <v>10</v>
      </c>
      <c r="D55" s="56">
        <v>6</v>
      </c>
      <c r="E55" s="47">
        <f t="shared" si="10"/>
        <v>0</v>
      </c>
      <c r="F55" s="14">
        <f t="shared" si="9"/>
        <v>0.3</v>
      </c>
      <c r="G55" s="10">
        <v>0</v>
      </c>
      <c r="H55" s="15">
        <f t="shared" si="11"/>
        <v>0</v>
      </c>
      <c r="I55" s="16">
        <f t="shared" si="12"/>
        <v>0</v>
      </c>
      <c r="J55" s="14">
        <f t="shared" si="13"/>
        <v>0</v>
      </c>
      <c r="K55" s="14">
        <f t="shared" si="14"/>
        <v>0</v>
      </c>
      <c r="L55" s="14">
        <f t="shared" si="15"/>
        <v>0</v>
      </c>
      <c r="M55" s="14">
        <f t="shared" si="16"/>
        <v>0</v>
      </c>
      <c r="N55" s="2">
        <f t="shared" si="17"/>
        <v>0</v>
      </c>
    </row>
    <row r="56" spans="1:14" s="12" customFormat="1" ht="11.25" x14ac:dyDescent="0.2">
      <c r="A56" s="61" t="s">
        <v>151</v>
      </c>
      <c r="B56" s="61" t="s">
        <v>60</v>
      </c>
      <c r="C56" s="58">
        <v>30</v>
      </c>
      <c r="D56" s="39">
        <v>10</v>
      </c>
      <c r="E56" s="47">
        <f t="shared" si="10"/>
        <v>0</v>
      </c>
      <c r="F56" s="14">
        <f t="shared" si="9"/>
        <v>0.9</v>
      </c>
      <c r="G56" s="10">
        <v>0</v>
      </c>
      <c r="H56" s="15">
        <f t="shared" si="11"/>
        <v>0</v>
      </c>
      <c r="I56" s="16">
        <f t="shared" si="12"/>
        <v>0</v>
      </c>
      <c r="J56" s="14">
        <f t="shared" si="13"/>
        <v>0</v>
      </c>
      <c r="K56" s="14">
        <f t="shared" si="14"/>
        <v>0</v>
      </c>
      <c r="L56" s="14">
        <f t="shared" si="15"/>
        <v>0</v>
      </c>
      <c r="M56" s="14">
        <f t="shared" si="16"/>
        <v>0</v>
      </c>
      <c r="N56" s="2">
        <f t="shared" si="17"/>
        <v>0</v>
      </c>
    </row>
    <row r="57" spans="1:14" s="12" customFormat="1" ht="11.25" x14ac:dyDescent="0.2">
      <c r="A57" s="61" t="s">
        <v>93</v>
      </c>
      <c r="B57" s="61" t="s">
        <v>60</v>
      </c>
      <c r="C57" s="58">
        <v>60</v>
      </c>
      <c r="D57" s="39">
        <v>5</v>
      </c>
      <c r="E57" s="47">
        <f t="shared" si="10"/>
        <v>0</v>
      </c>
      <c r="F57" s="14">
        <f t="shared" si="9"/>
        <v>1.8</v>
      </c>
      <c r="G57" s="10">
        <v>0</v>
      </c>
      <c r="H57" s="15">
        <f t="shared" si="11"/>
        <v>0</v>
      </c>
      <c r="I57" s="16">
        <f t="shared" si="12"/>
        <v>0</v>
      </c>
      <c r="J57" s="14">
        <f t="shared" si="13"/>
        <v>0</v>
      </c>
      <c r="K57" s="14">
        <f t="shared" si="14"/>
        <v>0</v>
      </c>
      <c r="L57" s="14">
        <f t="shared" si="15"/>
        <v>0</v>
      </c>
      <c r="M57" s="14">
        <f t="shared" si="16"/>
        <v>0</v>
      </c>
      <c r="N57" s="2">
        <f t="shared" si="17"/>
        <v>0</v>
      </c>
    </row>
    <row r="58" spans="1:14" s="12" customFormat="1" ht="11.25" x14ac:dyDescent="0.2">
      <c r="A58" s="61" t="s">
        <v>152</v>
      </c>
      <c r="B58" s="61" t="s">
        <v>60</v>
      </c>
      <c r="C58" s="58">
        <v>4</v>
      </c>
      <c r="D58" s="39">
        <v>200</v>
      </c>
      <c r="E58" s="47">
        <f t="shared" si="10"/>
        <v>0</v>
      </c>
      <c r="F58" s="14">
        <v>4.3</v>
      </c>
      <c r="G58" s="10">
        <v>0</v>
      </c>
      <c r="H58" s="15">
        <f t="shared" si="11"/>
        <v>0</v>
      </c>
      <c r="I58" s="16">
        <f t="shared" si="12"/>
        <v>0</v>
      </c>
      <c r="J58" s="14">
        <f t="shared" si="13"/>
        <v>0</v>
      </c>
      <c r="K58" s="14">
        <f t="shared" si="14"/>
        <v>0</v>
      </c>
      <c r="L58" s="14">
        <f t="shared" si="15"/>
        <v>0</v>
      </c>
      <c r="M58" s="14">
        <f t="shared" si="16"/>
        <v>0</v>
      </c>
      <c r="N58" s="2">
        <f t="shared" si="17"/>
        <v>0</v>
      </c>
    </row>
    <row r="59" spans="1:14" s="12" customFormat="1" ht="11.25" x14ac:dyDescent="0.2">
      <c r="A59" s="37" t="s">
        <v>153</v>
      </c>
      <c r="B59" s="37" t="s">
        <v>60</v>
      </c>
      <c r="C59" s="58">
        <v>600</v>
      </c>
      <c r="D59" s="39">
        <v>1</v>
      </c>
      <c r="E59" s="47">
        <f t="shared" si="10"/>
        <v>0</v>
      </c>
      <c r="F59" s="14">
        <f t="shared" ref="F59:F88" si="18">(C59)*3/100</f>
        <v>18</v>
      </c>
      <c r="G59" s="10">
        <v>0</v>
      </c>
      <c r="H59" s="15">
        <f t="shared" si="11"/>
        <v>0</v>
      </c>
      <c r="I59" s="16">
        <f t="shared" si="12"/>
        <v>0</v>
      </c>
      <c r="J59" s="14">
        <f t="shared" si="13"/>
        <v>0</v>
      </c>
      <c r="K59" s="14">
        <f t="shared" si="14"/>
        <v>0</v>
      </c>
      <c r="L59" s="14">
        <f t="shared" si="15"/>
        <v>0</v>
      </c>
      <c r="M59" s="14">
        <f t="shared" si="16"/>
        <v>0</v>
      </c>
      <c r="N59" s="2">
        <f t="shared" si="17"/>
        <v>0</v>
      </c>
    </row>
    <row r="60" spans="1:14" s="12" customFormat="1" ht="11.25" x14ac:dyDescent="0.2">
      <c r="A60" s="61" t="s">
        <v>154</v>
      </c>
      <c r="B60" s="61" t="s">
        <v>60</v>
      </c>
      <c r="C60" s="58">
        <v>140</v>
      </c>
      <c r="D60" s="39">
        <v>3</v>
      </c>
      <c r="E60" s="47">
        <f t="shared" si="10"/>
        <v>0</v>
      </c>
      <c r="F60" s="14">
        <f t="shared" si="18"/>
        <v>4.2</v>
      </c>
      <c r="G60" s="10">
        <v>0</v>
      </c>
      <c r="H60" s="15">
        <f t="shared" si="11"/>
        <v>0</v>
      </c>
      <c r="I60" s="16">
        <f t="shared" si="12"/>
        <v>0</v>
      </c>
      <c r="J60" s="14">
        <f t="shared" si="13"/>
        <v>0</v>
      </c>
      <c r="K60" s="14">
        <f t="shared" si="14"/>
        <v>0</v>
      </c>
      <c r="L60" s="14">
        <f t="shared" si="15"/>
        <v>0</v>
      </c>
      <c r="M60" s="14">
        <f t="shared" si="16"/>
        <v>0</v>
      </c>
      <c r="N60" s="2">
        <f t="shared" si="17"/>
        <v>0</v>
      </c>
    </row>
    <row r="61" spans="1:14" s="12" customFormat="1" ht="11.25" x14ac:dyDescent="0.2">
      <c r="A61" s="61" t="s">
        <v>92</v>
      </c>
      <c r="B61" s="61" t="s">
        <v>60</v>
      </c>
      <c r="C61" s="58">
        <v>8</v>
      </c>
      <c r="D61" s="39">
        <v>100</v>
      </c>
      <c r="E61" s="47">
        <f t="shared" si="10"/>
        <v>0</v>
      </c>
      <c r="F61" s="14">
        <f t="shared" si="18"/>
        <v>0.24</v>
      </c>
      <c r="G61" s="10">
        <v>0</v>
      </c>
      <c r="H61" s="15">
        <f t="shared" si="11"/>
        <v>0</v>
      </c>
      <c r="I61" s="16">
        <f t="shared" si="12"/>
        <v>0</v>
      </c>
      <c r="J61" s="14">
        <f t="shared" si="13"/>
        <v>0</v>
      </c>
      <c r="K61" s="14">
        <f t="shared" si="14"/>
        <v>0</v>
      </c>
      <c r="L61" s="14">
        <f t="shared" si="15"/>
        <v>0</v>
      </c>
      <c r="M61" s="14">
        <f t="shared" si="16"/>
        <v>0</v>
      </c>
      <c r="N61" s="2">
        <f t="shared" si="17"/>
        <v>0</v>
      </c>
    </row>
    <row r="62" spans="1:14" s="12" customFormat="1" ht="11.25" x14ac:dyDescent="0.2">
      <c r="A62" s="37" t="s">
        <v>111</v>
      </c>
      <c r="B62" s="37" t="s">
        <v>59</v>
      </c>
      <c r="C62" s="58">
        <v>200</v>
      </c>
      <c r="D62" s="39">
        <v>4</v>
      </c>
      <c r="E62" s="47">
        <f t="shared" si="10"/>
        <v>0</v>
      </c>
      <c r="F62" s="14">
        <f t="shared" si="18"/>
        <v>6</v>
      </c>
      <c r="G62" s="10">
        <v>0</v>
      </c>
      <c r="H62" s="15">
        <f t="shared" si="11"/>
        <v>0</v>
      </c>
      <c r="I62" s="16">
        <f t="shared" si="12"/>
        <v>0</v>
      </c>
      <c r="J62" s="14">
        <f t="shared" si="13"/>
        <v>0</v>
      </c>
      <c r="K62" s="14">
        <f t="shared" si="14"/>
        <v>0</v>
      </c>
      <c r="L62" s="14">
        <f t="shared" si="15"/>
        <v>0</v>
      </c>
      <c r="M62" s="14">
        <f t="shared" si="16"/>
        <v>0</v>
      </c>
      <c r="N62" s="2">
        <f t="shared" si="17"/>
        <v>0</v>
      </c>
    </row>
    <row r="63" spans="1:14" s="12" customFormat="1" ht="11.25" x14ac:dyDescent="0.2">
      <c r="A63" s="37" t="s">
        <v>96</v>
      </c>
      <c r="B63" s="37" t="s">
        <v>59</v>
      </c>
      <c r="C63" s="58">
        <v>50</v>
      </c>
      <c r="D63" s="39">
        <v>5</v>
      </c>
      <c r="E63" s="47">
        <f t="shared" si="10"/>
        <v>0</v>
      </c>
      <c r="F63" s="14">
        <f t="shared" si="18"/>
        <v>1.5</v>
      </c>
      <c r="G63" s="10">
        <v>0</v>
      </c>
      <c r="H63" s="15">
        <f t="shared" si="11"/>
        <v>0</v>
      </c>
      <c r="I63" s="16">
        <f t="shared" si="12"/>
        <v>0</v>
      </c>
      <c r="J63" s="14">
        <f t="shared" si="13"/>
        <v>0</v>
      </c>
      <c r="K63" s="14">
        <f t="shared" si="14"/>
        <v>0</v>
      </c>
      <c r="L63" s="14">
        <f t="shared" si="15"/>
        <v>0</v>
      </c>
      <c r="M63" s="14">
        <f t="shared" si="16"/>
        <v>0</v>
      </c>
      <c r="N63" s="2">
        <f t="shared" si="17"/>
        <v>0</v>
      </c>
    </row>
    <row r="64" spans="1:14" s="12" customFormat="1" ht="11.25" x14ac:dyDescent="0.2">
      <c r="A64" s="37" t="s">
        <v>77</v>
      </c>
      <c r="B64" s="37" t="s">
        <v>59</v>
      </c>
      <c r="C64" s="38">
        <v>300</v>
      </c>
      <c r="D64" s="39">
        <v>3</v>
      </c>
      <c r="E64" s="47">
        <f t="shared" si="10"/>
        <v>0</v>
      </c>
      <c r="F64" s="14">
        <f t="shared" si="18"/>
        <v>9</v>
      </c>
      <c r="G64" s="10">
        <v>0</v>
      </c>
      <c r="H64" s="15">
        <f t="shared" si="11"/>
        <v>0</v>
      </c>
      <c r="I64" s="16">
        <f t="shared" si="12"/>
        <v>0</v>
      </c>
      <c r="J64" s="14">
        <f t="shared" si="13"/>
        <v>0</v>
      </c>
      <c r="K64" s="14">
        <f t="shared" si="14"/>
        <v>0</v>
      </c>
      <c r="L64" s="14">
        <f t="shared" si="15"/>
        <v>0</v>
      </c>
      <c r="M64" s="14">
        <f t="shared" si="16"/>
        <v>0</v>
      </c>
      <c r="N64" s="2">
        <f t="shared" si="17"/>
        <v>0</v>
      </c>
    </row>
    <row r="65" spans="1:14" s="12" customFormat="1" ht="11.25" x14ac:dyDescent="0.2">
      <c r="A65" s="37" t="s">
        <v>99</v>
      </c>
      <c r="B65" s="37" t="s">
        <v>59</v>
      </c>
      <c r="C65" s="58">
        <v>30</v>
      </c>
      <c r="D65" s="39">
        <v>4</v>
      </c>
      <c r="E65" s="47">
        <f t="shared" si="10"/>
        <v>0</v>
      </c>
      <c r="F65" s="14">
        <f t="shared" si="18"/>
        <v>0.9</v>
      </c>
      <c r="G65" s="10">
        <v>0</v>
      </c>
      <c r="H65" s="15">
        <f t="shared" si="11"/>
        <v>0</v>
      </c>
      <c r="I65" s="16">
        <f t="shared" si="12"/>
        <v>0</v>
      </c>
      <c r="J65" s="14">
        <f t="shared" si="13"/>
        <v>0</v>
      </c>
      <c r="K65" s="14">
        <f t="shared" si="14"/>
        <v>0</v>
      </c>
      <c r="L65" s="14">
        <f t="shared" si="15"/>
        <v>0</v>
      </c>
      <c r="M65" s="14">
        <f t="shared" si="16"/>
        <v>0</v>
      </c>
      <c r="N65" s="2">
        <f t="shared" si="17"/>
        <v>0</v>
      </c>
    </row>
    <row r="66" spans="1:14" s="12" customFormat="1" ht="11.25" x14ac:dyDescent="0.2">
      <c r="A66" s="37" t="s">
        <v>98</v>
      </c>
      <c r="B66" s="37" t="s">
        <v>59</v>
      </c>
      <c r="C66" s="58">
        <v>10</v>
      </c>
      <c r="D66" s="39">
        <v>40</v>
      </c>
      <c r="E66" s="47">
        <f t="shared" si="10"/>
        <v>0</v>
      </c>
      <c r="F66" s="14">
        <f t="shared" si="18"/>
        <v>0.3</v>
      </c>
      <c r="G66" s="10">
        <v>0</v>
      </c>
      <c r="H66" s="15">
        <f t="shared" si="11"/>
        <v>0</v>
      </c>
      <c r="I66" s="16">
        <f t="shared" si="12"/>
        <v>0</v>
      </c>
      <c r="J66" s="14">
        <f t="shared" si="13"/>
        <v>0</v>
      </c>
      <c r="K66" s="14">
        <f t="shared" si="14"/>
        <v>0</v>
      </c>
      <c r="L66" s="14">
        <f t="shared" si="15"/>
        <v>0</v>
      </c>
      <c r="M66" s="14">
        <f t="shared" si="16"/>
        <v>0</v>
      </c>
      <c r="N66" s="2">
        <f t="shared" si="17"/>
        <v>0</v>
      </c>
    </row>
    <row r="67" spans="1:14" s="12" customFormat="1" ht="11.25" x14ac:dyDescent="0.2">
      <c r="A67" s="37" t="s">
        <v>72</v>
      </c>
      <c r="B67" s="37" t="s">
        <v>59</v>
      </c>
      <c r="C67" s="38">
        <v>200</v>
      </c>
      <c r="D67" s="39">
        <v>2</v>
      </c>
      <c r="E67" s="47">
        <f t="shared" si="10"/>
        <v>0</v>
      </c>
      <c r="F67" s="14">
        <f t="shared" si="18"/>
        <v>6</v>
      </c>
      <c r="G67" s="10">
        <v>0</v>
      </c>
      <c r="H67" s="15">
        <f t="shared" si="11"/>
        <v>0</v>
      </c>
      <c r="I67" s="16">
        <f t="shared" si="12"/>
        <v>0</v>
      </c>
      <c r="J67" s="14">
        <f t="shared" si="13"/>
        <v>0</v>
      </c>
      <c r="K67" s="14">
        <f t="shared" si="14"/>
        <v>0</v>
      </c>
      <c r="L67" s="14">
        <f t="shared" si="15"/>
        <v>0</v>
      </c>
      <c r="M67" s="14">
        <f t="shared" si="16"/>
        <v>0</v>
      </c>
      <c r="N67" s="2">
        <f t="shared" si="17"/>
        <v>0</v>
      </c>
    </row>
    <row r="68" spans="1:14" s="12" customFormat="1" ht="11.25" x14ac:dyDescent="0.2">
      <c r="A68" s="37" t="s">
        <v>76</v>
      </c>
      <c r="B68" s="37" t="s">
        <v>59</v>
      </c>
      <c r="C68" s="38">
        <v>300</v>
      </c>
      <c r="D68" s="39">
        <v>1</v>
      </c>
      <c r="E68" s="47">
        <f t="shared" si="10"/>
        <v>0</v>
      </c>
      <c r="F68" s="14">
        <f t="shared" si="18"/>
        <v>9</v>
      </c>
      <c r="G68" s="10">
        <v>0</v>
      </c>
      <c r="H68" s="15">
        <f t="shared" si="11"/>
        <v>0</v>
      </c>
      <c r="I68" s="16">
        <f t="shared" si="12"/>
        <v>0</v>
      </c>
      <c r="J68" s="14">
        <f t="shared" si="13"/>
        <v>0</v>
      </c>
      <c r="K68" s="14">
        <f t="shared" si="14"/>
        <v>0</v>
      </c>
      <c r="L68" s="14">
        <f t="shared" si="15"/>
        <v>0</v>
      </c>
      <c r="M68" s="14">
        <f t="shared" si="16"/>
        <v>0</v>
      </c>
      <c r="N68" s="2">
        <f t="shared" si="17"/>
        <v>0</v>
      </c>
    </row>
    <row r="69" spans="1:14" s="12" customFormat="1" ht="11.25" x14ac:dyDescent="0.2">
      <c r="A69" s="37" t="s">
        <v>67</v>
      </c>
      <c r="B69" s="37" t="s">
        <v>59</v>
      </c>
      <c r="C69" s="38">
        <v>150</v>
      </c>
      <c r="D69" s="39">
        <v>4</v>
      </c>
      <c r="E69" s="47">
        <f t="shared" ref="E69:E100" si="19">PRODUCT(C69,G69)</f>
        <v>0</v>
      </c>
      <c r="F69" s="14">
        <f t="shared" si="18"/>
        <v>4.5</v>
      </c>
      <c r="G69" s="10">
        <v>0</v>
      </c>
      <c r="H69" s="15">
        <f t="shared" ref="H69:H100" si="20">PRODUCT(F69,G69)</f>
        <v>0</v>
      </c>
      <c r="I69" s="16">
        <f t="shared" ref="I69:I100" si="21">PRODUCT(F69,G69)*1.3</f>
        <v>0</v>
      </c>
      <c r="J69" s="14">
        <f t="shared" ref="J69:J100" si="22">PRODUCT(F69,G69)*1.6</f>
        <v>0</v>
      </c>
      <c r="K69" s="14">
        <f t="shared" ref="K69:K100" si="23">PRODUCT(F69,G69)*1.9</f>
        <v>0</v>
      </c>
      <c r="L69" s="14">
        <f t="shared" ref="L69:L100" si="24">PRODUCT(F69,G69)*2.2</f>
        <v>0</v>
      </c>
      <c r="M69" s="14">
        <f t="shared" ref="M69:M100" si="25">PRODUCT(F69,G69)*2.5</f>
        <v>0</v>
      </c>
      <c r="N69" s="2">
        <f t="shared" ref="N69:N100" si="26">PRODUCT(F69,G69)*2.8</f>
        <v>0</v>
      </c>
    </row>
    <row r="70" spans="1:14" s="12" customFormat="1" ht="11.25" x14ac:dyDescent="0.2">
      <c r="A70" s="37" t="s">
        <v>66</v>
      </c>
      <c r="B70" s="37" t="s">
        <v>59</v>
      </c>
      <c r="C70" s="38">
        <v>200</v>
      </c>
      <c r="D70" s="39">
        <v>3</v>
      </c>
      <c r="E70" s="47">
        <f t="shared" si="19"/>
        <v>0</v>
      </c>
      <c r="F70" s="14">
        <f t="shared" si="18"/>
        <v>6</v>
      </c>
      <c r="G70" s="10">
        <v>0</v>
      </c>
      <c r="H70" s="15">
        <f t="shared" si="20"/>
        <v>0</v>
      </c>
      <c r="I70" s="16">
        <f t="shared" si="21"/>
        <v>0</v>
      </c>
      <c r="J70" s="14">
        <f t="shared" si="22"/>
        <v>0</v>
      </c>
      <c r="K70" s="14">
        <f t="shared" si="23"/>
        <v>0</v>
      </c>
      <c r="L70" s="14">
        <f t="shared" si="24"/>
        <v>0</v>
      </c>
      <c r="M70" s="14">
        <f t="shared" si="25"/>
        <v>0</v>
      </c>
      <c r="N70" s="2">
        <f t="shared" si="26"/>
        <v>0</v>
      </c>
    </row>
    <row r="71" spans="1:14" s="12" customFormat="1" ht="11.25" x14ac:dyDescent="0.2">
      <c r="A71" s="37" t="s">
        <v>104</v>
      </c>
      <c r="B71" s="37" t="s">
        <v>59</v>
      </c>
      <c r="C71" s="58">
        <v>300</v>
      </c>
      <c r="D71" s="39">
        <v>4</v>
      </c>
      <c r="E71" s="47">
        <f t="shared" si="19"/>
        <v>0</v>
      </c>
      <c r="F71" s="14">
        <f t="shared" si="18"/>
        <v>9</v>
      </c>
      <c r="G71" s="10">
        <v>0</v>
      </c>
      <c r="H71" s="15">
        <f t="shared" si="20"/>
        <v>0</v>
      </c>
      <c r="I71" s="16">
        <f t="shared" si="21"/>
        <v>0</v>
      </c>
      <c r="J71" s="14">
        <f t="shared" si="22"/>
        <v>0</v>
      </c>
      <c r="K71" s="14">
        <f t="shared" si="23"/>
        <v>0</v>
      </c>
      <c r="L71" s="14">
        <f t="shared" si="24"/>
        <v>0</v>
      </c>
      <c r="M71" s="14">
        <f t="shared" si="25"/>
        <v>0</v>
      </c>
      <c r="N71" s="2">
        <f t="shared" si="26"/>
        <v>0</v>
      </c>
    </row>
    <row r="72" spans="1:14" s="12" customFormat="1" ht="11.25" x14ac:dyDescent="0.2">
      <c r="A72" s="37" t="s">
        <v>112</v>
      </c>
      <c r="B72" s="37" t="s">
        <v>59</v>
      </c>
      <c r="C72" s="58">
        <v>70</v>
      </c>
      <c r="D72" s="39">
        <v>2</v>
      </c>
      <c r="E72" s="47">
        <f t="shared" si="19"/>
        <v>0</v>
      </c>
      <c r="F72" s="14">
        <f t="shared" si="18"/>
        <v>2.1</v>
      </c>
      <c r="G72" s="10">
        <v>0</v>
      </c>
      <c r="H72" s="15">
        <f t="shared" si="20"/>
        <v>0</v>
      </c>
      <c r="I72" s="16">
        <f t="shared" si="21"/>
        <v>0</v>
      </c>
      <c r="J72" s="14">
        <f t="shared" si="22"/>
        <v>0</v>
      </c>
      <c r="K72" s="14">
        <f t="shared" si="23"/>
        <v>0</v>
      </c>
      <c r="L72" s="14">
        <f t="shared" si="24"/>
        <v>0</v>
      </c>
      <c r="M72" s="14">
        <f t="shared" si="25"/>
        <v>0</v>
      </c>
      <c r="N72" s="2">
        <f t="shared" si="26"/>
        <v>0</v>
      </c>
    </row>
    <row r="73" spans="1:14" s="12" customFormat="1" ht="11.25" x14ac:dyDescent="0.2">
      <c r="A73" s="37" t="s">
        <v>97</v>
      </c>
      <c r="B73" s="37" t="s">
        <v>59</v>
      </c>
      <c r="C73" s="58">
        <v>50</v>
      </c>
      <c r="D73" s="39">
        <v>5</v>
      </c>
      <c r="E73" s="47">
        <f t="shared" si="19"/>
        <v>0</v>
      </c>
      <c r="F73" s="14">
        <f t="shared" si="18"/>
        <v>1.5</v>
      </c>
      <c r="G73" s="10">
        <v>0</v>
      </c>
      <c r="H73" s="15">
        <f t="shared" si="20"/>
        <v>0</v>
      </c>
      <c r="I73" s="16">
        <f t="shared" si="21"/>
        <v>0</v>
      </c>
      <c r="J73" s="14">
        <f t="shared" si="22"/>
        <v>0</v>
      </c>
      <c r="K73" s="14">
        <f t="shared" si="23"/>
        <v>0</v>
      </c>
      <c r="L73" s="14">
        <f t="shared" si="24"/>
        <v>0</v>
      </c>
      <c r="M73" s="14">
        <f t="shared" si="25"/>
        <v>0</v>
      </c>
      <c r="N73" s="2">
        <f t="shared" si="26"/>
        <v>0</v>
      </c>
    </row>
    <row r="74" spans="1:14" s="12" customFormat="1" ht="11.25" x14ac:dyDescent="0.2">
      <c r="A74" s="37" t="s">
        <v>102</v>
      </c>
      <c r="B74" s="37" t="s">
        <v>59</v>
      </c>
      <c r="C74" s="58">
        <v>50</v>
      </c>
      <c r="D74" s="39">
        <v>1</v>
      </c>
      <c r="E74" s="47">
        <f t="shared" si="19"/>
        <v>0</v>
      </c>
      <c r="F74" s="14">
        <f t="shared" si="18"/>
        <v>1.5</v>
      </c>
      <c r="G74" s="10">
        <v>0</v>
      </c>
      <c r="H74" s="15">
        <f t="shared" si="20"/>
        <v>0</v>
      </c>
      <c r="I74" s="16">
        <f t="shared" si="21"/>
        <v>0</v>
      </c>
      <c r="J74" s="14">
        <f t="shared" si="22"/>
        <v>0</v>
      </c>
      <c r="K74" s="14">
        <f t="shared" si="23"/>
        <v>0</v>
      </c>
      <c r="L74" s="14">
        <f t="shared" si="24"/>
        <v>0</v>
      </c>
      <c r="M74" s="14">
        <f t="shared" si="25"/>
        <v>0</v>
      </c>
      <c r="N74" s="2">
        <f t="shared" si="26"/>
        <v>0</v>
      </c>
    </row>
    <row r="75" spans="1:14" s="12" customFormat="1" ht="11.25" x14ac:dyDescent="0.2">
      <c r="A75" s="37" t="s">
        <v>108</v>
      </c>
      <c r="B75" s="37" t="s">
        <v>59</v>
      </c>
      <c r="C75" s="58">
        <v>70</v>
      </c>
      <c r="D75" s="39">
        <v>4</v>
      </c>
      <c r="E75" s="48">
        <f t="shared" si="19"/>
        <v>0</v>
      </c>
      <c r="F75" s="40">
        <f t="shared" si="18"/>
        <v>2.1</v>
      </c>
      <c r="G75" s="41">
        <v>0</v>
      </c>
      <c r="H75" s="15">
        <f t="shared" si="20"/>
        <v>0</v>
      </c>
      <c r="I75" s="16">
        <f t="shared" si="21"/>
        <v>0</v>
      </c>
      <c r="J75" s="14">
        <f t="shared" si="22"/>
        <v>0</v>
      </c>
      <c r="K75" s="14">
        <f t="shared" si="23"/>
        <v>0</v>
      </c>
      <c r="L75" s="14">
        <f t="shared" si="24"/>
        <v>0</v>
      </c>
      <c r="M75" s="14">
        <f t="shared" si="25"/>
        <v>0</v>
      </c>
      <c r="N75" s="2">
        <f t="shared" si="26"/>
        <v>0</v>
      </c>
    </row>
    <row r="76" spans="1:14" s="12" customFormat="1" ht="11.25" x14ac:dyDescent="0.2">
      <c r="A76" s="37" t="s">
        <v>101</v>
      </c>
      <c r="B76" s="37" t="s">
        <v>59</v>
      </c>
      <c r="C76" s="58">
        <v>20</v>
      </c>
      <c r="D76" s="39">
        <v>3</v>
      </c>
      <c r="E76" s="48">
        <f t="shared" si="19"/>
        <v>0</v>
      </c>
      <c r="F76" s="40">
        <f t="shared" si="18"/>
        <v>0.6</v>
      </c>
      <c r="G76" s="41">
        <v>0</v>
      </c>
      <c r="H76" s="15">
        <f t="shared" si="20"/>
        <v>0</v>
      </c>
      <c r="I76" s="16">
        <f t="shared" si="21"/>
        <v>0</v>
      </c>
      <c r="J76" s="14">
        <f t="shared" si="22"/>
        <v>0</v>
      </c>
      <c r="K76" s="14">
        <f t="shared" si="23"/>
        <v>0</v>
      </c>
      <c r="L76" s="14">
        <f t="shared" si="24"/>
        <v>0</v>
      </c>
      <c r="M76" s="14">
        <f t="shared" si="25"/>
        <v>0</v>
      </c>
      <c r="N76" s="2">
        <f t="shared" si="26"/>
        <v>0</v>
      </c>
    </row>
    <row r="77" spans="1:14" s="12" customFormat="1" ht="11.25" x14ac:dyDescent="0.2">
      <c r="A77" s="37" t="s">
        <v>107</v>
      </c>
      <c r="B77" s="37" t="s">
        <v>59</v>
      </c>
      <c r="C77" s="58">
        <v>40</v>
      </c>
      <c r="D77" s="39">
        <v>6</v>
      </c>
      <c r="E77" s="47">
        <f t="shared" si="19"/>
        <v>0</v>
      </c>
      <c r="F77" s="14">
        <f t="shared" si="18"/>
        <v>1.2</v>
      </c>
      <c r="G77" s="10">
        <v>0</v>
      </c>
      <c r="H77" s="15">
        <f t="shared" si="20"/>
        <v>0</v>
      </c>
      <c r="I77" s="16">
        <f t="shared" si="21"/>
        <v>0</v>
      </c>
      <c r="J77" s="14">
        <f t="shared" si="22"/>
        <v>0</v>
      </c>
      <c r="K77" s="14">
        <f t="shared" si="23"/>
        <v>0</v>
      </c>
      <c r="L77" s="14">
        <f t="shared" si="24"/>
        <v>0</v>
      </c>
      <c r="M77" s="14">
        <f t="shared" si="25"/>
        <v>0</v>
      </c>
      <c r="N77" s="2">
        <f t="shared" si="26"/>
        <v>0</v>
      </c>
    </row>
    <row r="78" spans="1:14" s="12" customFormat="1" ht="11.25" x14ac:dyDescent="0.2">
      <c r="A78" s="37" t="s">
        <v>109</v>
      </c>
      <c r="B78" s="37" t="s">
        <v>59</v>
      </c>
      <c r="C78" s="58">
        <v>50</v>
      </c>
      <c r="D78" s="39">
        <v>4</v>
      </c>
      <c r="E78" s="47">
        <f t="shared" si="19"/>
        <v>0</v>
      </c>
      <c r="F78" s="14">
        <f t="shared" si="18"/>
        <v>1.5</v>
      </c>
      <c r="G78" s="10">
        <v>0</v>
      </c>
      <c r="H78" s="15">
        <f t="shared" si="20"/>
        <v>0</v>
      </c>
      <c r="I78" s="16">
        <f t="shared" si="21"/>
        <v>0</v>
      </c>
      <c r="J78" s="14">
        <f t="shared" si="22"/>
        <v>0</v>
      </c>
      <c r="K78" s="14">
        <f t="shared" si="23"/>
        <v>0</v>
      </c>
      <c r="L78" s="14">
        <f t="shared" si="24"/>
        <v>0</v>
      </c>
      <c r="M78" s="14">
        <f t="shared" si="25"/>
        <v>0</v>
      </c>
      <c r="N78" s="2">
        <f t="shared" si="26"/>
        <v>0</v>
      </c>
    </row>
    <row r="79" spans="1:14" s="12" customFormat="1" ht="11.25" x14ac:dyDescent="0.2">
      <c r="A79" s="37" t="s">
        <v>103</v>
      </c>
      <c r="B79" s="37" t="s">
        <v>59</v>
      </c>
      <c r="C79" s="58">
        <v>100</v>
      </c>
      <c r="D79" s="39">
        <v>4</v>
      </c>
      <c r="E79" s="47">
        <f t="shared" si="19"/>
        <v>0</v>
      </c>
      <c r="F79" s="14">
        <f t="shared" si="18"/>
        <v>3</v>
      </c>
      <c r="G79" s="10">
        <v>0</v>
      </c>
      <c r="H79" s="15">
        <f t="shared" si="20"/>
        <v>0</v>
      </c>
      <c r="I79" s="16">
        <f t="shared" si="21"/>
        <v>0</v>
      </c>
      <c r="J79" s="14">
        <f t="shared" si="22"/>
        <v>0</v>
      </c>
      <c r="K79" s="14">
        <f t="shared" si="23"/>
        <v>0</v>
      </c>
      <c r="L79" s="14">
        <f t="shared" si="24"/>
        <v>0</v>
      </c>
      <c r="M79" s="14">
        <f t="shared" si="25"/>
        <v>0</v>
      </c>
      <c r="N79" s="2">
        <f t="shared" si="26"/>
        <v>0</v>
      </c>
    </row>
    <row r="80" spans="1:14" s="12" customFormat="1" ht="11.25" x14ac:dyDescent="0.2">
      <c r="A80" s="37" t="s">
        <v>110</v>
      </c>
      <c r="B80" s="37" t="s">
        <v>59</v>
      </c>
      <c r="C80" s="58">
        <v>150</v>
      </c>
      <c r="D80" s="39">
        <v>12</v>
      </c>
      <c r="E80" s="47">
        <f t="shared" si="19"/>
        <v>0</v>
      </c>
      <c r="F80" s="14">
        <f t="shared" si="18"/>
        <v>4.5</v>
      </c>
      <c r="G80" s="10">
        <v>0</v>
      </c>
      <c r="H80" s="15">
        <f t="shared" si="20"/>
        <v>0</v>
      </c>
      <c r="I80" s="16">
        <f t="shared" si="21"/>
        <v>0</v>
      </c>
      <c r="J80" s="14">
        <f t="shared" si="22"/>
        <v>0</v>
      </c>
      <c r="K80" s="14">
        <f t="shared" si="23"/>
        <v>0</v>
      </c>
      <c r="L80" s="14">
        <f t="shared" si="24"/>
        <v>0</v>
      </c>
      <c r="M80" s="14">
        <f t="shared" si="25"/>
        <v>0</v>
      </c>
      <c r="N80" s="2">
        <f t="shared" si="26"/>
        <v>0</v>
      </c>
    </row>
    <row r="81" spans="1:14" s="12" customFormat="1" ht="11.25" x14ac:dyDescent="0.2">
      <c r="A81" s="37" t="s">
        <v>73</v>
      </c>
      <c r="B81" s="37" t="s">
        <v>59</v>
      </c>
      <c r="C81" s="38">
        <v>2000</v>
      </c>
      <c r="D81" s="39">
        <v>1</v>
      </c>
      <c r="E81" s="47">
        <f t="shared" si="19"/>
        <v>0</v>
      </c>
      <c r="F81" s="14">
        <f t="shared" si="18"/>
        <v>60</v>
      </c>
      <c r="G81" s="10">
        <v>0</v>
      </c>
      <c r="H81" s="15">
        <f t="shared" si="20"/>
        <v>0</v>
      </c>
      <c r="I81" s="16">
        <f t="shared" si="21"/>
        <v>0</v>
      </c>
      <c r="J81" s="14">
        <f t="shared" si="22"/>
        <v>0</v>
      </c>
      <c r="K81" s="14">
        <f t="shared" si="23"/>
        <v>0</v>
      </c>
      <c r="L81" s="14">
        <f t="shared" si="24"/>
        <v>0</v>
      </c>
      <c r="M81" s="14">
        <f t="shared" si="25"/>
        <v>0</v>
      </c>
      <c r="N81" s="2">
        <f t="shared" si="26"/>
        <v>0</v>
      </c>
    </row>
    <row r="82" spans="1:14" s="12" customFormat="1" ht="11.25" x14ac:dyDescent="0.2">
      <c r="A82" s="37" t="s">
        <v>70</v>
      </c>
      <c r="B82" s="37" t="s">
        <v>59</v>
      </c>
      <c r="C82" s="38">
        <v>50</v>
      </c>
      <c r="D82" s="39">
        <v>8</v>
      </c>
      <c r="E82" s="47">
        <f t="shared" si="19"/>
        <v>0</v>
      </c>
      <c r="F82" s="14">
        <f t="shared" si="18"/>
        <v>1.5</v>
      </c>
      <c r="G82" s="10">
        <v>0</v>
      </c>
      <c r="H82" s="15">
        <f t="shared" si="20"/>
        <v>0</v>
      </c>
      <c r="I82" s="16">
        <f t="shared" si="21"/>
        <v>0</v>
      </c>
      <c r="J82" s="14">
        <f t="shared" si="22"/>
        <v>0</v>
      </c>
      <c r="K82" s="14">
        <f t="shared" si="23"/>
        <v>0</v>
      </c>
      <c r="L82" s="14">
        <f t="shared" si="24"/>
        <v>0</v>
      </c>
      <c r="M82" s="14">
        <f t="shared" si="25"/>
        <v>0</v>
      </c>
      <c r="N82" s="2">
        <f t="shared" si="26"/>
        <v>0</v>
      </c>
    </row>
    <row r="83" spans="1:14" s="12" customFormat="1" ht="11.25" x14ac:dyDescent="0.2">
      <c r="A83" s="37" t="s">
        <v>71</v>
      </c>
      <c r="B83" s="37" t="s">
        <v>59</v>
      </c>
      <c r="C83" s="38">
        <v>50</v>
      </c>
      <c r="D83" s="39">
        <v>5</v>
      </c>
      <c r="E83" s="47">
        <f t="shared" si="19"/>
        <v>0</v>
      </c>
      <c r="F83" s="14">
        <f t="shared" si="18"/>
        <v>1.5</v>
      </c>
      <c r="G83" s="10">
        <v>0</v>
      </c>
      <c r="H83" s="15">
        <f t="shared" si="20"/>
        <v>0</v>
      </c>
      <c r="I83" s="16">
        <f t="shared" si="21"/>
        <v>0</v>
      </c>
      <c r="J83" s="14">
        <f t="shared" si="22"/>
        <v>0</v>
      </c>
      <c r="K83" s="14">
        <f t="shared" si="23"/>
        <v>0</v>
      </c>
      <c r="L83" s="14">
        <f t="shared" si="24"/>
        <v>0</v>
      </c>
      <c r="M83" s="14">
        <f t="shared" si="25"/>
        <v>0</v>
      </c>
      <c r="N83" s="2">
        <f t="shared" si="26"/>
        <v>0</v>
      </c>
    </row>
    <row r="84" spans="1:14" s="12" customFormat="1" ht="11.25" x14ac:dyDescent="0.2">
      <c r="A84" s="37" t="s">
        <v>68</v>
      </c>
      <c r="B84" s="37" t="s">
        <v>59</v>
      </c>
      <c r="C84" s="38">
        <v>70</v>
      </c>
      <c r="D84" s="39">
        <v>7</v>
      </c>
      <c r="E84" s="47">
        <f t="shared" si="19"/>
        <v>0</v>
      </c>
      <c r="F84" s="14">
        <f t="shared" si="18"/>
        <v>2.1</v>
      </c>
      <c r="G84" s="10">
        <v>0</v>
      </c>
      <c r="H84" s="15">
        <f t="shared" si="20"/>
        <v>0</v>
      </c>
      <c r="I84" s="16">
        <f t="shared" si="21"/>
        <v>0</v>
      </c>
      <c r="J84" s="14">
        <f t="shared" si="22"/>
        <v>0</v>
      </c>
      <c r="K84" s="14">
        <f t="shared" si="23"/>
        <v>0</v>
      </c>
      <c r="L84" s="14">
        <f t="shared" si="24"/>
        <v>0</v>
      </c>
      <c r="M84" s="14">
        <f t="shared" si="25"/>
        <v>0</v>
      </c>
      <c r="N84" s="2">
        <f t="shared" si="26"/>
        <v>0</v>
      </c>
    </row>
    <row r="85" spans="1:14" s="12" customFormat="1" ht="11.25" x14ac:dyDescent="0.2">
      <c r="A85" s="37" t="s">
        <v>69</v>
      </c>
      <c r="B85" s="37" t="s">
        <v>59</v>
      </c>
      <c r="C85" s="38">
        <v>70</v>
      </c>
      <c r="D85" s="39">
        <v>6</v>
      </c>
      <c r="E85" s="47">
        <f t="shared" si="19"/>
        <v>0</v>
      </c>
      <c r="F85" s="14">
        <f t="shared" si="18"/>
        <v>2.1</v>
      </c>
      <c r="G85" s="10">
        <v>0</v>
      </c>
      <c r="H85" s="15">
        <f t="shared" si="20"/>
        <v>0</v>
      </c>
      <c r="I85" s="16">
        <f t="shared" si="21"/>
        <v>0</v>
      </c>
      <c r="J85" s="14">
        <f t="shared" si="22"/>
        <v>0</v>
      </c>
      <c r="K85" s="14">
        <f t="shared" si="23"/>
        <v>0</v>
      </c>
      <c r="L85" s="14">
        <f t="shared" si="24"/>
        <v>0</v>
      </c>
      <c r="M85" s="14">
        <f t="shared" si="25"/>
        <v>0</v>
      </c>
      <c r="N85" s="2">
        <f t="shared" si="26"/>
        <v>0</v>
      </c>
    </row>
    <row r="86" spans="1:14" s="12" customFormat="1" ht="11.25" x14ac:dyDescent="0.2">
      <c r="A86" s="37" t="s">
        <v>75</v>
      </c>
      <c r="B86" s="37" t="s">
        <v>59</v>
      </c>
      <c r="C86" s="38">
        <v>100</v>
      </c>
      <c r="D86" s="39">
        <v>2</v>
      </c>
      <c r="E86" s="47">
        <f t="shared" si="19"/>
        <v>0</v>
      </c>
      <c r="F86" s="14">
        <f t="shared" si="18"/>
        <v>3</v>
      </c>
      <c r="G86" s="10">
        <v>0</v>
      </c>
      <c r="H86" s="15">
        <f t="shared" si="20"/>
        <v>0</v>
      </c>
      <c r="I86" s="16">
        <f t="shared" si="21"/>
        <v>0</v>
      </c>
      <c r="J86" s="14">
        <f t="shared" si="22"/>
        <v>0</v>
      </c>
      <c r="K86" s="14">
        <f t="shared" si="23"/>
        <v>0</v>
      </c>
      <c r="L86" s="14">
        <f t="shared" si="24"/>
        <v>0</v>
      </c>
      <c r="M86" s="14">
        <f t="shared" si="25"/>
        <v>0</v>
      </c>
      <c r="N86" s="2">
        <f t="shared" si="26"/>
        <v>0</v>
      </c>
    </row>
    <row r="87" spans="1:14" s="12" customFormat="1" ht="11.25" x14ac:dyDescent="0.2">
      <c r="A87" s="37" t="s">
        <v>74</v>
      </c>
      <c r="B87" s="37" t="s">
        <v>59</v>
      </c>
      <c r="C87" s="38">
        <v>200</v>
      </c>
      <c r="D87" s="39">
        <v>2</v>
      </c>
      <c r="E87" s="47">
        <f t="shared" si="19"/>
        <v>0</v>
      </c>
      <c r="F87" s="14">
        <f t="shared" si="18"/>
        <v>6</v>
      </c>
      <c r="G87" s="10">
        <v>0</v>
      </c>
      <c r="H87" s="15">
        <f t="shared" si="20"/>
        <v>0</v>
      </c>
      <c r="I87" s="16">
        <f t="shared" si="21"/>
        <v>0</v>
      </c>
      <c r="J87" s="14">
        <f t="shared" si="22"/>
        <v>0</v>
      </c>
      <c r="K87" s="14">
        <f t="shared" si="23"/>
        <v>0</v>
      </c>
      <c r="L87" s="14">
        <f t="shared" si="24"/>
        <v>0</v>
      </c>
      <c r="M87" s="14">
        <f t="shared" si="25"/>
        <v>0</v>
      </c>
      <c r="N87" s="2">
        <f t="shared" si="26"/>
        <v>0</v>
      </c>
    </row>
    <row r="88" spans="1:14" s="12" customFormat="1" ht="11.25" x14ac:dyDescent="0.2">
      <c r="A88" s="56" t="s">
        <v>155</v>
      </c>
      <c r="B88" s="56" t="s">
        <v>59</v>
      </c>
      <c r="C88" s="57">
        <v>2</v>
      </c>
      <c r="D88" s="56">
        <v>150</v>
      </c>
      <c r="E88" s="47">
        <f t="shared" si="19"/>
        <v>0</v>
      </c>
      <c r="F88" s="14">
        <f t="shared" si="18"/>
        <v>0.06</v>
      </c>
      <c r="G88" s="10">
        <v>0</v>
      </c>
      <c r="H88" s="15">
        <f t="shared" si="20"/>
        <v>0</v>
      </c>
      <c r="I88" s="3">
        <f t="shared" si="21"/>
        <v>0</v>
      </c>
      <c r="J88" s="4">
        <f t="shared" si="22"/>
        <v>0</v>
      </c>
      <c r="K88" s="4">
        <f t="shared" si="23"/>
        <v>0</v>
      </c>
      <c r="L88" s="4">
        <f t="shared" si="24"/>
        <v>0</v>
      </c>
      <c r="M88" s="4">
        <f t="shared" si="25"/>
        <v>0</v>
      </c>
      <c r="N88" s="2">
        <f t="shared" si="26"/>
        <v>0</v>
      </c>
    </row>
    <row r="89" spans="1:14" s="12" customFormat="1" ht="11.25" x14ac:dyDescent="0.2">
      <c r="A89" s="56" t="s">
        <v>27</v>
      </c>
      <c r="B89" s="56" t="s">
        <v>59</v>
      </c>
      <c r="C89" s="57">
        <v>145</v>
      </c>
      <c r="D89" s="56">
        <v>1</v>
      </c>
      <c r="E89" s="47">
        <f t="shared" si="19"/>
        <v>0</v>
      </c>
      <c r="F89" s="14">
        <f t="shared" ref="F89:F120" si="27">(C89)*3/100</f>
        <v>4.3499999999999996</v>
      </c>
      <c r="G89" s="10">
        <v>0</v>
      </c>
      <c r="H89" s="15">
        <f t="shared" si="20"/>
        <v>0</v>
      </c>
      <c r="I89" s="3">
        <f t="shared" si="21"/>
        <v>0</v>
      </c>
      <c r="J89" s="4">
        <f t="shared" si="22"/>
        <v>0</v>
      </c>
      <c r="K89" s="4">
        <f t="shared" si="23"/>
        <v>0</v>
      </c>
      <c r="L89" s="4">
        <f t="shared" si="24"/>
        <v>0</v>
      </c>
      <c r="M89" s="4">
        <f t="shared" si="25"/>
        <v>0</v>
      </c>
      <c r="N89" s="2">
        <f t="shared" si="26"/>
        <v>0</v>
      </c>
    </row>
    <row r="90" spans="1:14" s="12" customFormat="1" ht="11.25" x14ac:dyDescent="0.2">
      <c r="A90" s="59" t="s">
        <v>63</v>
      </c>
      <c r="B90" s="56" t="s">
        <v>59</v>
      </c>
      <c r="C90" s="57">
        <v>290</v>
      </c>
      <c r="D90" s="56">
        <v>1</v>
      </c>
      <c r="E90" s="47">
        <f t="shared" si="19"/>
        <v>0</v>
      </c>
      <c r="F90" s="14">
        <f t="shared" si="27"/>
        <v>8.6999999999999993</v>
      </c>
      <c r="G90" s="10">
        <v>0</v>
      </c>
      <c r="H90" s="15">
        <f t="shared" si="20"/>
        <v>0</v>
      </c>
      <c r="I90" s="16">
        <f t="shared" si="21"/>
        <v>0</v>
      </c>
      <c r="J90" s="14">
        <f t="shared" si="22"/>
        <v>0</v>
      </c>
      <c r="K90" s="14">
        <f t="shared" si="23"/>
        <v>0</v>
      </c>
      <c r="L90" s="14">
        <f t="shared" si="24"/>
        <v>0</v>
      </c>
      <c r="M90" s="14">
        <f t="shared" si="25"/>
        <v>0</v>
      </c>
      <c r="N90" s="2">
        <f t="shared" si="26"/>
        <v>0</v>
      </c>
    </row>
    <row r="91" spans="1:14" s="12" customFormat="1" ht="11.25" x14ac:dyDescent="0.2">
      <c r="A91" s="56" t="s">
        <v>31</v>
      </c>
      <c r="B91" s="56" t="s">
        <v>59</v>
      </c>
      <c r="C91" s="57">
        <v>39</v>
      </c>
      <c r="D91" s="56">
        <v>6</v>
      </c>
      <c r="E91" s="47">
        <f t="shared" si="19"/>
        <v>0</v>
      </c>
      <c r="F91" s="14">
        <f t="shared" si="27"/>
        <v>1.17</v>
      </c>
      <c r="G91" s="10">
        <v>0</v>
      </c>
      <c r="H91" s="15">
        <f t="shared" si="20"/>
        <v>0</v>
      </c>
      <c r="I91" s="16">
        <f t="shared" si="21"/>
        <v>0</v>
      </c>
      <c r="J91" s="14">
        <f t="shared" si="22"/>
        <v>0</v>
      </c>
      <c r="K91" s="14">
        <f t="shared" si="23"/>
        <v>0</v>
      </c>
      <c r="L91" s="14">
        <f t="shared" si="24"/>
        <v>0</v>
      </c>
      <c r="M91" s="14">
        <f t="shared" si="25"/>
        <v>0</v>
      </c>
      <c r="N91" s="2">
        <f t="shared" si="26"/>
        <v>0</v>
      </c>
    </row>
    <row r="92" spans="1:14" s="12" customFormat="1" ht="11.25" x14ac:dyDescent="0.2">
      <c r="A92" s="56" t="s">
        <v>20</v>
      </c>
      <c r="B92" s="56" t="s">
        <v>59</v>
      </c>
      <c r="C92" s="57">
        <v>50</v>
      </c>
      <c r="D92" s="56">
        <v>8</v>
      </c>
      <c r="E92" s="47">
        <f t="shared" si="19"/>
        <v>0</v>
      </c>
      <c r="F92" s="14">
        <f t="shared" si="27"/>
        <v>1.5</v>
      </c>
      <c r="G92" s="10">
        <v>0</v>
      </c>
      <c r="H92" s="15">
        <f t="shared" si="20"/>
        <v>0</v>
      </c>
      <c r="I92" s="16">
        <f t="shared" si="21"/>
        <v>0</v>
      </c>
      <c r="J92" s="14">
        <f t="shared" si="22"/>
        <v>0</v>
      </c>
      <c r="K92" s="14">
        <f t="shared" si="23"/>
        <v>0</v>
      </c>
      <c r="L92" s="14">
        <f t="shared" si="24"/>
        <v>0</v>
      </c>
      <c r="M92" s="14">
        <f t="shared" si="25"/>
        <v>0</v>
      </c>
      <c r="N92" s="2">
        <f t="shared" si="26"/>
        <v>0</v>
      </c>
    </row>
    <row r="93" spans="1:14" s="12" customFormat="1" ht="11.25" x14ac:dyDescent="0.2">
      <c r="A93" s="56" t="s">
        <v>13</v>
      </c>
      <c r="B93" s="56" t="s">
        <v>59</v>
      </c>
      <c r="C93" s="57">
        <v>250</v>
      </c>
      <c r="D93" s="56">
        <v>1</v>
      </c>
      <c r="E93" s="47">
        <f t="shared" si="19"/>
        <v>0</v>
      </c>
      <c r="F93" s="14">
        <f t="shared" si="27"/>
        <v>7.5</v>
      </c>
      <c r="G93" s="10">
        <v>0</v>
      </c>
      <c r="H93" s="15">
        <f t="shared" si="20"/>
        <v>0</v>
      </c>
      <c r="I93" s="16">
        <f t="shared" si="21"/>
        <v>0</v>
      </c>
      <c r="J93" s="14">
        <f t="shared" si="22"/>
        <v>0</v>
      </c>
      <c r="K93" s="14">
        <f t="shared" si="23"/>
        <v>0</v>
      </c>
      <c r="L93" s="14">
        <f t="shared" si="24"/>
        <v>0</v>
      </c>
      <c r="M93" s="14">
        <f t="shared" si="25"/>
        <v>0</v>
      </c>
      <c r="N93" s="2">
        <f t="shared" si="26"/>
        <v>0</v>
      </c>
    </row>
    <row r="94" spans="1:14" s="12" customFormat="1" ht="11.25" x14ac:dyDescent="0.2">
      <c r="A94" s="56" t="s">
        <v>14</v>
      </c>
      <c r="B94" s="56" t="s">
        <v>59</v>
      </c>
      <c r="C94" s="57">
        <v>40</v>
      </c>
      <c r="D94" s="56">
        <v>4</v>
      </c>
      <c r="E94" s="47">
        <f t="shared" si="19"/>
        <v>0</v>
      </c>
      <c r="F94" s="14">
        <f t="shared" si="27"/>
        <v>1.2</v>
      </c>
      <c r="G94" s="10">
        <v>0</v>
      </c>
      <c r="H94" s="15">
        <f t="shared" si="20"/>
        <v>0</v>
      </c>
      <c r="I94" s="16">
        <f t="shared" si="21"/>
        <v>0</v>
      </c>
      <c r="J94" s="14">
        <f t="shared" si="22"/>
        <v>0</v>
      </c>
      <c r="K94" s="14">
        <f t="shared" si="23"/>
        <v>0</v>
      </c>
      <c r="L94" s="14">
        <f t="shared" si="24"/>
        <v>0</v>
      </c>
      <c r="M94" s="14">
        <f t="shared" si="25"/>
        <v>0</v>
      </c>
      <c r="N94" s="2">
        <f t="shared" si="26"/>
        <v>0</v>
      </c>
    </row>
    <row r="95" spans="1:14" s="12" customFormat="1" ht="11.25" x14ac:dyDescent="0.2">
      <c r="A95" s="56" t="s">
        <v>39</v>
      </c>
      <c r="B95" s="56" t="s">
        <v>59</v>
      </c>
      <c r="C95" s="57">
        <v>118</v>
      </c>
      <c r="D95" s="56">
        <v>4</v>
      </c>
      <c r="E95" s="47">
        <f t="shared" si="19"/>
        <v>0</v>
      </c>
      <c r="F95" s="14">
        <f t="shared" si="27"/>
        <v>3.54</v>
      </c>
      <c r="G95" s="10">
        <v>0</v>
      </c>
      <c r="H95" s="15">
        <f t="shared" si="20"/>
        <v>0</v>
      </c>
      <c r="I95" s="16">
        <f t="shared" si="21"/>
        <v>0</v>
      </c>
      <c r="J95" s="14">
        <f t="shared" si="22"/>
        <v>0</v>
      </c>
      <c r="K95" s="14">
        <f t="shared" si="23"/>
        <v>0</v>
      </c>
      <c r="L95" s="14">
        <f t="shared" si="24"/>
        <v>0</v>
      </c>
      <c r="M95" s="14">
        <f t="shared" si="25"/>
        <v>0</v>
      </c>
      <c r="N95" s="2">
        <f t="shared" si="26"/>
        <v>0</v>
      </c>
    </row>
    <row r="96" spans="1:14" s="12" customFormat="1" ht="11.25" x14ac:dyDescent="0.2">
      <c r="A96" s="59" t="s">
        <v>43</v>
      </c>
      <c r="B96" s="56" t="s">
        <v>59</v>
      </c>
      <c r="C96" s="57">
        <v>129</v>
      </c>
      <c r="D96" s="56">
        <v>4</v>
      </c>
      <c r="E96" s="47">
        <f t="shared" si="19"/>
        <v>0</v>
      </c>
      <c r="F96" s="14">
        <f t="shared" si="27"/>
        <v>3.87</v>
      </c>
      <c r="G96" s="10">
        <v>0</v>
      </c>
      <c r="H96" s="15">
        <f t="shared" si="20"/>
        <v>0</v>
      </c>
      <c r="I96" s="16">
        <f t="shared" si="21"/>
        <v>0</v>
      </c>
      <c r="J96" s="14">
        <f t="shared" si="22"/>
        <v>0</v>
      </c>
      <c r="K96" s="14">
        <f t="shared" si="23"/>
        <v>0</v>
      </c>
      <c r="L96" s="14">
        <f t="shared" si="24"/>
        <v>0</v>
      </c>
      <c r="M96" s="14">
        <f t="shared" si="25"/>
        <v>0</v>
      </c>
      <c r="N96" s="2">
        <f t="shared" si="26"/>
        <v>0</v>
      </c>
    </row>
    <row r="97" spans="1:14" s="12" customFormat="1" ht="11.25" x14ac:dyDescent="0.2">
      <c r="A97" s="37" t="s">
        <v>131</v>
      </c>
      <c r="B97" s="37" t="s">
        <v>59</v>
      </c>
      <c r="C97" s="38">
        <v>229</v>
      </c>
      <c r="D97" s="39">
        <v>2</v>
      </c>
      <c r="E97" s="47">
        <f t="shared" si="19"/>
        <v>0</v>
      </c>
      <c r="F97" s="14">
        <f t="shared" si="27"/>
        <v>6.87</v>
      </c>
      <c r="G97" s="10">
        <v>0</v>
      </c>
      <c r="H97" s="15">
        <f t="shared" si="20"/>
        <v>0</v>
      </c>
      <c r="I97" s="16">
        <f t="shared" si="21"/>
        <v>0</v>
      </c>
      <c r="J97" s="14">
        <f t="shared" si="22"/>
        <v>0</v>
      </c>
      <c r="K97" s="14">
        <f t="shared" si="23"/>
        <v>0</v>
      </c>
      <c r="L97" s="14">
        <f t="shared" si="24"/>
        <v>0</v>
      </c>
      <c r="M97" s="14">
        <f t="shared" si="25"/>
        <v>0</v>
      </c>
      <c r="N97" s="2">
        <f t="shared" si="26"/>
        <v>0</v>
      </c>
    </row>
    <row r="98" spans="1:14" s="12" customFormat="1" ht="11.25" x14ac:dyDescent="0.2">
      <c r="A98" s="37" t="s">
        <v>133</v>
      </c>
      <c r="B98" s="37" t="s">
        <v>59</v>
      </c>
      <c r="C98" s="38">
        <v>58</v>
      </c>
      <c r="D98" s="39">
        <v>4</v>
      </c>
      <c r="E98" s="47">
        <f t="shared" si="19"/>
        <v>0</v>
      </c>
      <c r="F98" s="14">
        <f t="shared" si="27"/>
        <v>1.74</v>
      </c>
      <c r="G98" s="10">
        <v>0</v>
      </c>
      <c r="H98" s="15">
        <f t="shared" si="20"/>
        <v>0</v>
      </c>
      <c r="I98" s="16">
        <f t="shared" si="21"/>
        <v>0</v>
      </c>
      <c r="J98" s="14">
        <f t="shared" si="22"/>
        <v>0</v>
      </c>
      <c r="K98" s="14">
        <f t="shared" si="23"/>
        <v>0</v>
      </c>
      <c r="L98" s="14">
        <f t="shared" si="24"/>
        <v>0</v>
      </c>
      <c r="M98" s="14">
        <f t="shared" si="25"/>
        <v>0</v>
      </c>
      <c r="N98" s="2">
        <f t="shared" si="26"/>
        <v>0</v>
      </c>
    </row>
    <row r="99" spans="1:14" s="12" customFormat="1" ht="11.25" x14ac:dyDescent="0.2">
      <c r="A99" s="37" t="s">
        <v>135</v>
      </c>
      <c r="B99" s="37" t="s">
        <v>59</v>
      </c>
      <c r="C99" s="38">
        <v>899</v>
      </c>
      <c r="D99" s="39">
        <v>1</v>
      </c>
      <c r="E99" s="47">
        <f t="shared" si="19"/>
        <v>0</v>
      </c>
      <c r="F99" s="14">
        <f t="shared" si="27"/>
        <v>26.97</v>
      </c>
      <c r="G99" s="10">
        <v>0</v>
      </c>
      <c r="H99" s="15">
        <f t="shared" si="20"/>
        <v>0</v>
      </c>
      <c r="I99" s="16">
        <f t="shared" si="21"/>
        <v>0</v>
      </c>
      <c r="J99" s="14">
        <f t="shared" si="22"/>
        <v>0</v>
      </c>
      <c r="K99" s="14">
        <f t="shared" si="23"/>
        <v>0</v>
      </c>
      <c r="L99" s="14">
        <f t="shared" si="24"/>
        <v>0</v>
      </c>
      <c r="M99" s="14">
        <f t="shared" si="25"/>
        <v>0</v>
      </c>
      <c r="N99" s="2">
        <f t="shared" si="26"/>
        <v>0</v>
      </c>
    </row>
    <row r="100" spans="1:14" s="12" customFormat="1" ht="11.25" x14ac:dyDescent="0.2">
      <c r="A100" s="37" t="s">
        <v>156</v>
      </c>
      <c r="B100" s="37" t="s">
        <v>59</v>
      </c>
      <c r="C100" s="38">
        <v>135</v>
      </c>
      <c r="D100" s="39">
        <v>1</v>
      </c>
      <c r="E100" s="47">
        <f t="shared" si="19"/>
        <v>0</v>
      </c>
      <c r="F100" s="14">
        <f t="shared" si="27"/>
        <v>4.05</v>
      </c>
      <c r="G100" s="10">
        <v>0</v>
      </c>
      <c r="H100" s="15">
        <f t="shared" si="20"/>
        <v>0</v>
      </c>
      <c r="I100" s="16">
        <f t="shared" si="21"/>
        <v>0</v>
      </c>
      <c r="J100" s="14">
        <f t="shared" si="22"/>
        <v>0</v>
      </c>
      <c r="K100" s="14">
        <f t="shared" si="23"/>
        <v>0</v>
      </c>
      <c r="L100" s="14">
        <f t="shared" si="24"/>
        <v>0</v>
      </c>
      <c r="M100" s="14">
        <f t="shared" si="25"/>
        <v>0</v>
      </c>
      <c r="N100" s="2">
        <f t="shared" si="26"/>
        <v>0</v>
      </c>
    </row>
    <row r="101" spans="1:14" s="12" customFormat="1" ht="11.25" x14ac:dyDescent="0.2">
      <c r="A101" s="56" t="s">
        <v>18</v>
      </c>
      <c r="B101" s="56" t="s">
        <v>114</v>
      </c>
      <c r="C101" s="57">
        <v>105</v>
      </c>
      <c r="D101" s="56">
        <v>10</v>
      </c>
      <c r="E101" s="47">
        <f t="shared" ref="E101:E132" si="28">PRODUCT(C101,G101)</f>
        <v>0</v>
      </c>
      <c r="F101" s="14">
        <f t="shared" si="27"/>
        <v>3.15</v>
      </c>
      <c r="G101" s="10">
        <v>0</v>
      </c>
      <c r="H101" s="15">
        <f t="shared" ref="H101:H132" si="29">PRODUCT(F101,G101)</f>
        <v>0</v>
      </c>
      <c r="I101" s="16">
        <f t="shared" ref="I101:I132" si="30">PRODUCT(F101,G101)*1.3</f>
        <v>0</v>
      </c>
      <c r="J101" s="14">
        <f t="shared" ref="J101:J132" si="31">PRODUCT(F101,G101)*1.6</f>
        <v>0</v>
      </c>
      <c r="K101" s="14">
        <f t="shared" ref="K101:K132" si="32">PRODUCT(F101,G101)*1.9</f>
        <v>0</v>
      </c>
      <c r="L101" s="14">
        <f t="shared" ref="L101:L132" si="33">PRODUCT(F101,G101)*2.2</f>
        <v>0</v>
      </c>
      <c r="M101" s="14">
        <f t="shared" ref="M101:M132" si="34">PRODUCT(F101,G101)*2.5</f>
        <v>0</v>
      </c>
      <c r="N101" s="2">
        <f t="shared" ref="N101:N132" si="35">PRODUCT(F101,G101)*2.8</f>
        <v>0</v>
      </c>
    </row>
    <row r="102" spans="1:14" s="12" customFormat="1" ht="11.25" x14ac:dyDescent="0.2">
      <c r="A102" s="56" t="s">
        <v>42</v>
      </c>
      <c r="B102" s="56" t="s">
        <v>114</v>
      </c>
      <c r="C102" s="57">
        <v>899</v>
      </c>
      <c r="D102" s="56">
        <v>1</v>
      </c>
      <c r="E102" s="47">
        <f t="shared" si="28"/>
        <v>0</v>
      </c>
      <c r="F102" s="14">
        <f t="shared" si="27"/>
        <v>26.97</v>
      </c>
      <c r="G102" s="10">
        <v>0</v>
      </c>
      <c r="H102" s="15">
        <f t="shared" si="29"/>
        <v>0</v>
      </c>
      <c r="I102" s="16">
        <f t="shared" si="30"/>
        <v>0</v>
      </c>
      <c r="J102" s="14">
        <f t="shared" si="31"/>
        <v>0</v>
      </c>
      <c r="K102" s="14">
        <f t="shared" si="32"/>
        <v>0</v>
      </c>
      <c r="L102" s="14">
        <f t="shared" si="33"/>
        <v>0</v>
      </c>
      <c r="M102" s="14">
        <f t="shared" si="34"/>
        <v>0</v>
      </c>
      <c r="N102" s="2">
        <f t="shared" si="35"/>
        <v>0</v>
      </c>
    </row>
    <row r="103" spans="1:14" s="12" customFormat="1" ht="11.25" x14ac:dyDescent="0.2">
      <c r="A103" s="56" t="s">
        <v>37</v>
      </c>
      <c r="B103" s="56" t="s">
        <v>114</v>
      </c>
      <c r="C103" s="57">
        <v>66</v>
      </c>
      <c r="D103" s="56">
        <v>1</v>
      </c>
      <c r="E103" s="47">
        <f t="shared" si="28"/>
        <v>0</v>
      </c>
      <c r="F103" s="14">
        <f t="shared" si="27"/>
        <v>1.98</v>
      </c>
      <c r="G103" s="10">
        <v>0</v>
      </c>
      <c r="H103" s="15">
        <f t="shared" si="29"/>
        <v>0</v>
      </c>
      <c r="I103" s="16">
        <f t="shared" si="30"/>
        <v>0</v>
      </c>
      <c r="J103" s="14">
        <f t="shared" si="31"/>
        <v>0</v>
      </c>
      <c r="K103" s="14">
        <f t="shared" si="32"/>
        <v>0</v>
      </c>
      <c r="L103" s="14">
        <f t="shared" si="33"/>
        <v>0</v>
      </c>
      <c r="M103" s="14">
        <f t="shared" si="34"/>
        <v>0</v>
      </c>
      <c r="N103" s="2">
        <f t="shared" si="35"/>
        <v>0</v>
      </c>
    </row>
    <row r="104" spans="1:14" s="12" customFormat="1" ht="11.25" x14ac:dyDescent="0.2">
      <c r="A104" s="37" t="s">
        <v>89</v>
      </c>
      <c r="B104" s="56" t="s">
        <v>114</v>
      </c>
      <c r="C104" s="58">
        <v>300</v>
      </c>
      <c r="D104" s="39">
        <v>2</v>
      </c>
      <c r="E104" s="47">
        <f t="shared" si="28"/>
        <v>0</v>
      </c>
      <c r="F104" s="14">
        <f t="shared" si="27"/>
        <v>9</v>
      </c>
      <c r="G104" s="10">
        <v>0</v>
      </c>
      <c r="H104" s="15">
        <f t="shared" si="29"/>
        <v>0</v>
      </c>
      <c r="I104" s="16">
        <f t="shared" si="30"/>
        <v>0</v>
      </c>
      <c r="J104" s="14">
        <f t="shared" si="31"/>
        <v>0</v>
      </c>
      <c r="K104" s="14">
        <f t="shared" si="32"/>
        <v>0</v>
      </c>
      <c r="L104" s="14">
        <f t="shared" si="33"/>
        <v>0</v>
      </c>
      <c r="M104" s="14">
        <f t="shared" si="34"/>
        <v>0</v>
      </c>
      <c r="N104" s="2">
        <f t="shared" si="35"/>
        <v>0</v>
      </c>
    </row>
    <row r="105" spans="1:14" s="12" customFormat="1" ht="11.25" x14ac:dyDescent="0.2">
      <c r="A105" s="56" t="s">
        <v>30</v>
      </c>
      <c r="B105" s="56" t="s">
        <v>114</v>
      </c>
      <c r="C105" s="57">
        <v>55</v>
      </c>
      <c r="D105" s="56">
        <v>1</v>
      </c>
      <c r="E105" s="47">
        <f t="shared" si="28"/>
        <v>0</v>
      </c>
      <c r="F105" s="14">
        <f t="shared" si="27"/>
        <v>1.65</v>
      </c>
      <c r="G105" s="10">
        <v>0</v>
      </c>
      <c r="H105" s="15">
        <f t="shared" si="29"/>
        <v>0</v>
      </c>
      <c r="I105" s="16">
        <f t="shared" si="30"/>
        <v>0</v>
      </c>
      <c r="J105" s="14">
        <f t="shared" si="31"/>
        <v>0</v>
      </c>
      <c r="K105" s="14">
        <f t="shared" si="32"/>
        <v>0</v>
      </c>
      <c r="L105" s="14">
        <f t="shared" si="33"/>
        <v>0</v>
      </c>
      <c r="M105" s="14">
        <f t="shared" si="34"/>
        <v>0</v>
      </c>
      <c r="N105" s="2">
        <f t="shared" si="35"/>
        <v>0</v>
      </c>
    </row>
    <row r="106" spans="1:14" s="12" customFormat="1" ht="11.25" x14ac:dyDescent="0.2">
      <c r="A106" s="37" t="s">
        <v>90</v>
      </c>
      <c r="B106" s="56" t="s">
        <v>114</v>
      </c>
      <c r="C106" s="58">
        <v>100</v>
      </c>
      <c r="D106" s="39">
        <v>2</v>
      </c>
      <c r="E106" s="47">
        <f t="shared" si="28"/>
        <v>0</v>
      </c>
      <c r="F106" s="14">
        <f t="shared" si="27"/>
        <v>3</v>
      </c>
      <c r="G106" s="10">
        <v>0</v>
      </c>
      <c r="H106" s="15">
        <f t="shared" si="29"/>
        <v>0</v>
      </c>
      <c r="I106" s="16">
        <f t="shared" si="30"/>
        <v>0</v>
      </c>
      <c r="J106" s="14">
        <f t="shared" si="31"/>
        <v>0</v>
      </c>
      <c r="K106" s="14">
        <f t="shared" si="32"/>
        <v>0</v>
      </c>
      <c r="L106" s="14">
        <f t="shared" si="33"/>
        <v>0</v>
      </c>
      <c r="M106" s="14">
        <f t="shared" si="34"/>
        <v>0</v>
      </c>
      <c r="N106" s="2">
        <f t="shared" si="35"/>
        <v>0</v>
      </c>
    </row>
    <row r="107" spans="1:14" s="12" customFormat="1" ht="11.25" x14ac:dyDescent="0.2">
      <c r="A107" s="37" t="s">
        <v>91</v>
      </c>
      <c r="B107" s="56" t="s">
        <v>114</v>
      </c>
      <c r="C107" s="58">
        <v>150</v>
      </c>
      <c r="D107" s="39">
        <v>1</v>
      </c>
      <c r="E107" s="47">
        <f t="shared" si="28"/>
        <v>0</v>
      </c>
      <c r="F107" s="14">
        <f t="shared" si="27"/>
        <v>4.5</v>
      </c>
      <c r="G107" s="10">
        <v>0</v>
      </c>
      <c r="H107" s="15">
        <f t="shared" si="29"/>
        <v>0</v>
      </c>
      <c r="I107" s="16">
        <f t="shared" si="30"/>
        <v>0</v>
      </c>
      <c r="J107" s="14">
        <f t="shared" si="31"/>
        <v>0</v>
      </c>
      <c r="K107" s="14">
        <f t="shared" si="32"/>
        <v>0</v>
      </c>
      <c r="L107" s="14">
        <f t="shared" si="33"/>
        <v>0</v>
      </c>
      <c r="M107" s="14">
        <f t="shared" si="34"/>
        <v>0</v>
      </c>
      <c r="N107" s="2">
        <f t="shared" si="35"/>
        <v>0</v>
      </c>
    </row>
    <row r="108" spans="1:14" s="12" customFormat="1" ht="11.25" x14ac:dyDescent="0.2">
      <c r="A108" s="37" t="s">
        <v>87</v>
      </c>
      <c r="B108" s="56" t="s">
        <v>114</v>
      </c>
      <c r="C108" s="58">
        <v>300</v>
      </c>
      <c r="D108" s="39">
        <v>1</v>
      </c>
      <c r="E108" s="47">
        <f t="shared" si="28"/>
        <v>0</v>
      </c>
      <c r="F108" s="14">
        <f t="shared" si="27"/>
        <v>9</v>
      </c>
      <c r="G108" s="10">
        <v>0</v>
      </c>
      <c r="H108" s="15">
        <f t="shared" si="29"/>
        <v>0</v>
      </c>
      <c r="I108" s="16">
        <f t="shared" si="30"/>
        <v>0</v>
      </c>
      <c r="J108" s="14">
        <f t="shared" si="31"/>
        <v>0</v>
      </c>
      <c r="K108" s="14">
        <f t="shared" si="32"/>
        <v>0</v>
      </c>
      <c r="L108" s="14">
        <f t="shared" si="33"/>
        <v>0</v>
      </c>
      <c r="M108" s="14">
        <f t="shared" si="34"/>
        <v>0</v>
      </c>
      <c r="N108" s="2">
        <f t="shared" si="35"/>
        <v>0</v>
      </c>
    </row>
    <row r="109" spans="1:14" s="12" customFormat="1" ht="11.25" x14ac:dyDescent="0.2">
      <c r="A109" s="37" t="s">
        <v>88</v>
      </c>
      <c r="B109" s="56" t="s">
        <v>114</v>
      </c>
      <c r="C109" s="58">
        <v>200</v>
      </c>
      <c r="D109" s="39">
        <v>2</v>
      </c>
      <c r="E109" s="48">
        <f t="shared" si="28"/>
        <v>0</v>
      </c>
      <c r="F109" s="40">
        <f t="shared" si="27"/>
        <v>6</v>
      </c>
      <c r="G109" s="41">
        <v>0</v>
      </c>
      <c r="H109" s="15">
        <f t="shared" si="29"/>
        <v>0</v>
      </c>
      <c r="I109" s="16">
        <f t="shared" si="30"/>
        <v>0</v>
      </c>
      <c r="J109" s="14">
        <f t="shared" si="31"/>
        <v>0</v>
      </c>
      <c r="K109" s="14">
        <f t="shared" si="32"/>
        <v>0</v>
      </c>
      <c r="L109" s="14">
        <f t="shared" si="33"/>
        <v>0</v>
      </c>
      <c r="M109" s="14">
        <f t="shared" si="34"/>
        <v>0</v>
      </c>
      <c r="N109" s="2">
        <f t="shared" si="35"/>
        <v>0</v>
      </c>
    </row>
    <row r="110" spans="1:14" s="12" customFormat="1" ht="11.25" x14ac:dyDescent="0.2">
      <c r="A110" s="59" t="s">
        <v>41</v>
      </c>
      <c r="B110" s="56" t="s">
        <v>114</v>
      </c>
      <c r="C110" s="57">
        <v>345</v>
      </c>
      <c r="D110" s="56">
        <v>1</v>
      </c>
      <c r="E110" s="48">
        <f t="shared" si="28"/>
        <v>0</v>
      </c>
      <c r="F110" s="40">
        <f t="shared" si="27"/>
        <v>10.35</v>
      </c>
      <c r="G110" s="41">
        <v>0</v>
      </c>
      <c r="H110" s="15">
        <f t="shared" si="29"/>
        <v>0</v>
      </c>
      <c r="I110" s="16">
        <f t="shared" si="30"/>
        <v>0</v>
      </c>
      <c r="J110" s="14">
        <f t="shared" si="31"/>
        <v>0</v>
      </c>
      <c r="K110" s="14">
        <f t="shared" si="32"/>
        <v>0</v>
      </c>
      <c r="L110" s="14">
        <f t="shared" si="33"/>
        <v>0</v>
      </c>
      <c r="M110" s="14">
        <f t="shared" si="34"/>
        <v>0</v>
      </c>
      <c r="N110" s="2">
        <f t="shared" si="35"/>
        <v>0</v>
      </c>
    </row>
    <row r="111" spans="1:14" s="12" customFormat="1" ht="11.25" x14ac:dyDescent="0.2">
      <c r="A111" s="37" t="s">
        <v>157</v>
      </c>
      <c r="B111" s="56" t="s">
        <v>114</v>
      </c>
      <c r="C111" s="58">
        <v>388</v>
      </c>
      <c r="D111" s="39">
        <v>2</v>
      </c>
      <c r="E111" s="48">
        <f t="shared" si="28"/>
        <v>0</v>
      </c>
      <c r="F111" s="40">
        <f t="shared" si="27"/>
        <v>11.64</v>
      </c>
      <c r="G111" s="41">
        <v>0</v>
      </c>
      <c r="H111" s="15">
        <f t="shared" si="29"/>
        <v>0</v>
      </c>
      <c r="I111" s="16">
        <f t="shared" si="30"/>
        <v>0</v>
      </c>
      <c r="J111" s="14">
        <f t="shared" si="31"/>
        <v>0</v>
      </c>
      <c r="K111" s="14">
        <f t="shared" si="32"/>
        <v>0</v>
      </c>
      <c r="L111" s="14">
        <f t="shared" si="33"/>
        <v>0</v>
      </c>
      <c r="M111" s="14">
        <f t="shared" si="34"/>
        <v>0</v>
      </c>
      <c r="N111" s="2">
        <f t="shared" si="35"/>
        <v>0</v>
      </c>
    </row>
    <row r="112" spans="1:14" s="12" customFormat="1" ht="11.25" x14ac:dyDescent="0.2">
      <c r="A112" s="56" t="s">
        <v>48</v>
      </c>
      <c r="B112" s="56" t="s">
        <v>114</v>
      </c>
      <c r="C112" s="57">
        <v>105</v>
      </c>
      <c r="D112" s="56">
        <v>7</v>
      </c>
      <c r="E112" s="47">
        <f t="shared" si="28"/>
        <v>0</v>
      </c>
      <c r="F112" s="14">
        <f t="shared" si="27"/>
        <v>3.15</v>
      </c>
      <c r="G112" s="10">
        <v>0</v>
      </c>
      <c r="H112" s="15">
        <f t="shared" si="29"/>
        <v>0</v>
      </c>
      <c r="I112" s="16">
        <f t="shared" si="30"/>
        <v>0</v>
      </c>
      <c r="J112" s="14">
        <f t="shared" si="31"/>
        <v>0</v>
      </c>
      <c r="K112" s="14">
        <f t="shared" si="32"/>
        <v>0</v>
      </c>
      <c r="L112" s="14">
        <f t="shared" si="33"/>
        <v>0</v>
      </c>
      <c r="M112" s="14">
        <f t="shared" si="34"/>
        <v>0</v>
      </c>
      <c r="N112" s="2">
        <f t="shared" si="35"/>
        <v>0</v>
      </c>
    </row>
    <row r="113" spans="1:14" s="12" customFormat="1" ht="11.25" x14ac:dyDescent="0.2">
      <c r="A113" s="37" t="s">
        <v>158</v>
      </c>
      <c r="B113" s="37" t="s">
        <v>114</v>
      </c>
      <c r="C113" s="38">
        <v>519</v>
      </c>
      <c r="D113" s="39">
        <v>1</v>
      </c>
      <c r="E113" s="47">
        <f t="shared" si="28"/>
        <v>0</v>
      </c>
      <c r="F113" s="14">
        <f t="shared" si="27"/>
        <v>15.57</v>
      </c>
      <c r="G113" s="10">
        <v>0</v>
      </c>
      <c r="H113" s="15">
        <f t="shared" si="29"/>
        <v>0</v>
      </c>
      <c r="I113" s="16">
        <f t="shared" si="30"/>
        <v>0</v>
      </c>
      <c r="J113" s="14">
        <f t="shared" si="31"/>
        <v>0</v>
      </c>
      <c r="K113" s="14">
        <f t="shared" si="32"/>
        <v>0</v>
      </c>
      <c r="L113" s="14">
        <f t="shared" si="33"/>
        <v>0</v>
      </c>
      <c r="M113" s="14">
        <f t="shared" si="34"/>
        <v>0</v>
      </c>
      <c r="N113" s="2">
        <f t="shared" si="35"/>
        <v>0</v>
      </c>
    </row>
    <row r="114" spans="1:14" s="12" customFormat="1" ht="11.25" x14ac:dyDescent="0.2">
      <c r="A114" s="62" t="s">
        <v>159</v>
      </c>
      <c r="B114" s="37" t="s">
        <v>114</v>
      </c>
      <c r="C114" s="38">
        <v>695</v>
      </c>
      <c r="D114" s="39">
        <v>1</v>
      </c>
      <c r="E114" s="47">
        <f t="shared" si="28"/>
        <v>0</v>
      </c>
      <c r="F114" s="14">
        <f t="shared" si="27"/>
        <v>20.85</v>
      </c>
      <c r="G114" s="10">
        <v>0</v>
      </c>
      <c r="H114" s="15">
        <f t="shared" si="29"/>
        <v>0</v>
      </c>
      <c r="I114" s="16">
        <f t="shared" si="30"/>
        <v>0</v>
      </c>
      <c r="J114" s="14">
        <f t="shared" si="31"/>
        <v>0</v>
      </c>
      <c r="K114" s="14">
        <f t="shared" si="32"/>
        <v>0</v>
      </c>
      <c r="L114" s="14">
        <f t="shared" si="33"/>
        <v>0</v>
      </c>
      <c r="M114" s="14">
        <f t="shared" si="34"/>
        <v>0</v>
      </c>
      <c r="N114" s="2">
        <f t="shared" si="35"/>
        <v>0</v>
      </c>
    </row>
    <row r="115" spans="1:14" s="12" customFormat="1" ht="11.25" x14ac:dyDescent="0.2">
      <c r="A115" s="63" t="s">
        <v>79</v>
      </c>
      <c r="B115" s="63" t="s">
        <v>115</v>
      </c>
      <c r="C115" s="38">
        <v>200</v>
      </c>
      <c r="D115" s="39">
        <v>1</v>
      </c>
      <c r="E115" s="47">
        <f t="shared" si="28"/>
        <v>0</v>
      </c>
      <c r="F115" s="14">
        <f t="shared" si="27"/>
        <v>6</v>
      </c>
      <c r="G115" s="10">
        <v>0</v>
      </c>
      <c r="H115" s="15">
        <f t="shared" si="29"/>
        <v>0</v>
      </c>
      <c r="I115" s="16">
        <f t="shared" si="30"/>
        <v>0</v>
      </c>
      <c r="J115" s="14">
        <f t="shared" si="31"/>
        <v>0</v>
      </c>
      <c r="K115" s="14">
        <f t="shared" si="32"/>
        <v>0</v>
      </c>
      <c r="L115" s="14">
        <f t="shared" si="33"/>
        <v>0</v>
      </c>
      <c r="M115" s="14">
        <f t="shared" si="34"/>
        <v>0</v>
      </c>
      <c r="N115" s="2">
        <f t="shared" si="35"/>
        <v>0</v>
      </c>
    </row>
    <row r="116" spans="1:14" s="12" customFormat="1" ht="11.25" x14ac:dyDescent="0.2">
      <c r="A116" s="37" t="s">
        <v>160</v>
      </c>
      <c r="B116" s="63" t="s">
        <v>115</v>
      </c>
      <c r="C116" s="38">
        <v>2000</v>
      </c>
      <c r="D116" s="39">
        <v>1</v>
      </c>
      <c r="E116" s="47">
        <f t="shared" si="28"/>
        <v>0</v>
      </c>
      <c r="F116" s="14">
        <f t="shared" si="27"/>
        <v>60</v>
      </c>
      <c r="G116" s="10">
        <v>0</v>
      </c>
      <c r="H116" s="15">
        <f t="shared" si="29"/>
        <v>0</v>
      </c>
      <c r="I116" s="16">
        <f t="shared" si="30"/>
        <v>0</v>
      </c>
      <c r="J116" s="14">
        <f t="shared" si="31"/>
        <v>0</v>
      </c>
      <c r="K116" s="14">
        <f t="shared" si="32"/>
        <v>0</v>
      </c>
      <c r="L116" s="14">
        <f t="shared" si="33"/>
        <v>0</v>
      </c>
      <c r="M116" s="14">
        <f t="shared" si="34"/>
        <v>0</v>
      </c>
      <c r="N116" s="2">
        <f t="shared" si="35"/>
        <v>0</v>
      </c>
    </row>
    <row r="117" spans="1:14" s="12" customFormat="1" ht="11.25" x14ac:dyDescent="0.2">
      <c r="A117" s="56" t="s">
        <v>34</v>
      </c>
      <c r="B117" s="63" t="s">
        <v>115</v>
      </c>
      <c r="C117" s="57">
        <v>419</v>
      </c>
      <c r="D117" s="56">
        <v>1</v>
      </c>
      <c r="E117" s="47">
        <f t="shared" si="28"/>
        <v>0</v>
      </c>
      <c r="F117" s="14">
        <f t="shared" si="27"/>
        <v>12.57</v>
      </c>
      <c r="G117" s="10">
        <v>0</v>
      </c>
      <c r="H117" s="15">
        <f t="shared" si="29"/>
        <v>0</v>
      </c>
      <c r="I117" s="16">
        <f t="shared" si="30"/>
        <v>0</v>
      </c>
      <c r="J117" s="14">
        <f t="shared" si="31"/>
        <v>0</v>
      </c>
      <c r="K117" s="14">
        <f t="shared" si="32"/>
        <v>0</v>
      </c>
      <c r="L117" s="14">
        <f t="shared" si="33"/>
        <v>0</v>
      </c>
      <c r="M117" s="14">
        <f t="shared" si="34"/>
        <v>0</v>
      </c>
      <c r="N117" s="2">
        <f t="shared" si="35"/>
        <v>0</v>
      </c>
    </row>
    <row r="118" spans="1:14" s="12" customFormat="1" ht="11.25" x14ac:dyDescent="0.2">
      <c r="A118" s="56" t="s">
        <v>24</v>
      </c>
      <c r="B118" s="56" t="s">
        <v>115</v>
      </c>
      <c r="C118" s="57">
        <v>266</v>
      </c>
      <c r="D118" s="56">
        <v>1</v>
      </c>
      <c r="E118" s="47">
        <f t="shared" si="28"/>
        <v>0</v>
      </c>
      <c r="F118" s="14">
        <f t="shared" si="27"/>
        <v>7.98</v>
      </c>
      <c r="G118" s="10">
        <v>0</v>
      </c>
      <c r="H118" s="15">
        <f t="shared" si="29"/>
        <v>0</v>
      </c>
      <c r="I118" s="16">
        <f t="shared" si="30"/>
        <v>0</v>
      </c>
      <c r="J118" s="14">
        <f t="shared" si="31"/>
        <v>0</v>
      </c>
      <c r="K118" s="14">
        <f t="shared" si="32"/>
        <v>0</v>
      </c>
      <c r="L118" s="14">
        <f t="shared" si="33"/>
        <v>0</v>
      </c>
      <c r="M118" s="14">
        <f t="shared" si="34"/>
        <v>0</v>
      </c>
      <c r="N118" s="2">
        <f t="shared" si="35"/>
        <v>0</v>
      </c>
    </row>
    <row r="119" spans="1:14" s="12" customFormat="1" ht="11.25" x14ac:dyDescent="0.2">
      <c r="A119" s="62" t="s">
        <v>161</v>
      </c>
      <c r="B119" s="56" t="s">
        <v>115</v>
      </c>
      <c r="C119" s="57">
        <v>350</v>
      </c>
      <c r="D119" s="56">
        <v>1</v>
      </c>
      <c r="E119" s="47">
        <f t="shared" si="28"/>
        <v>0</v>
      </c>
      <c r="F119" s="14">
        <f t="shared" si="27"/>
        <v>10.5</v>
      </c>
      <c r="G119" s="10">
        <v>0</v>
      </c>
      <c r="H119" s="15">
        <f t="shared" si="29"/>
        <v>0</v>
      </c>
      <c r="I119" s="16">
        <f t="shared" si="30"/>
        <v>0</v>
      </c>
      <c r="J119" s="14">
        <f t="shared" si="31"/>
        <v>0</v>
      </c>
      <c r="K119" s="14">
        <f t="shared" si="32"/>
        <v>0</v>
      </c>
      <c r="L119" s="14">
        <f t="shared" si="33"/>
        <v>0</v>
      </c>
      <c r="M119" s="14">
        <f t="shared" si="34"/>
        <v>0</v>
      </c>
      <c r="N119" s="2">
        <f t="shared" si="35"/>
        <v>0</v>
      </c>
    </row>
    <row r="120" spans="1:14" s="12" customFormat="1" ht="11.25" x14ac:dyDescent="0.2">
      <c r="A120" s="56" t="s">
        <v>11</v>
      </c>
      <c r="B120" s="56" t="s">
        <v>115</v>
      </c>
      <c r="C120" s="57">
        <v>2199</v>
      </c>
      <c r="D120" s="56">
        <v>1</v>
      </c>
      <c r="E120" s="47">
        <f t="shared" si="28"/>
        <v>0</v>
      </c>
      <c r="F120" s="14">
        <f t="shared" si="27"/>
        <v>65.97</v>
      </c>
      <c r="G120" s="10">
        <v>0</v>
      </c>
      <c r="H120" s="15">
        <f t="shared" si="29"/>
        <v>0</v>
      </c>
      <c r="I120" s="16">
        <f t="shared" si="30"/>
        <v>0</v>
      </c>
      <c r="J120" s="14">
        <f t="shared" si="31"/>
        <v>0</v>
      </c>
      <c r="K120" s="14">
        <f t="shared" si="32"/>
        <v>0</v>
      </c>
      <c r="L120" s="14">
        <f t="shared" si="33"/>
        <v>0</v>
      </c>
      <c r="M120" s="14">
        <f t="shared" si="34"/>
        <v>0</v>
      </c>
      <c r="N120" s="2">
        <f t="shared" si="35"/>
        <v>0</v>
      </c>
    </row>
    <row r="121" spans="1:14" s="12" customFormat="1" ht="11.25" x14ac:dyDescent="0.2">
      <c r="A121" s="59" t="s">
        <v>61</v>
      </c>
      <c r="B121" s="56" t="s">
        <v>115</v>
      </c>
      <c r="C121" s="57">
        <v>299</v>
      </c>
      <c r="D121" s="56">
        <v>1</v>
      </c>
      <c r="E121" s="47">
        <f t="shared" si="28"/>
        <v>0</v>
      </c>
      <c r="F121" s="14">
        <f t="shared" ref="F121:F150" si="36">(C121)*3/100</f>
        <v>8.9700000000000006</v>
      </c>
      <c r="G121" s="10">
        <v>0</v>
      </c>
      <c r="H121" s="15">
        <f t="shared" si="29"/>
        <v>0</v>
      </c>
      <c r="I121" s="16">
        <f t="shared" si="30"/>
        <v>0</v>
      </c>
      <c r="J121" s="14">
        <f t="shared" si="31"/>
        <v>0</v>
      </c>
      <c r="K121" s="14">
        <f t="shared" si="32"/>
        <v>0</v>
      </c>
      <c r="L121" s="14">
        <f t="shared" si="33"/>
        <v>0</v>
      </c>
      <c r="M121" s="14">
        <f t="shared" si="34"/>
        <v>0</v>
      </c>
      <c r="N121" s="2">
        <f t="shared" si="35"/>
        <v>0</v>
      </c>
    </row>
    <row r="122" spans="1:14" s="12" customFormat="1" ht="11.25" x14ac:dyDescent="0.2">
      <c r="A122" s="37" t="s">
        <v>162</v>
      </c>
      <c r="B122" s="37" t="s">
        <v>115</v>
      </c>
      <c r="C122" s="38">
        <v>2000</v>
      </c>
      <c r="D122" s="39">
        <v>1</v>
      </c>
      <c r="E122" s="47">
        <f t="shared" si="28"/>
        <v>0</v>
      </c>
      <c r="F122" s="14">
        <f t="shared" si="36"/>
        <v>60</v>
      </c>
      <c r="G122" s="10">
        <v>0</v>
      </c>
      <c r="H122" s="15">
        <f t="shared" si="29"/>
        <v>0</v>
      </c>
      <c r="I122" s="16">
        <f t="shared" si="30"/>
        <v>0</v>
      </c>
      <c r="J122" s="14">
        <f t="shared" si="31"/>
        <v>0</v>
      </c>
      <c r="K122" s="14">
        <f t="shared" si="32"/>
        <v>0</v>
      </c>
      <c r="L122" s="14">
        <f t="shared" si="33"/>
        <v>0</v>
      </c>
      <c r="M122" s="14">
        <f t="shared" si="34"/>
        <v>0</v>
      </c>
      <c r="N122" s="2">
        <f t="shared" si="35"/>
        <v>0</v>
      </c>
    </row>
    <row r="123" spans="1:14" s="12" customFormat="1" ht="11.25" x14ac:dyDescent="0.2">
      <c r="A123" s="37" t="s">
        <v>163</v>
      </c>
      <c r="B123" s="37" t="s">
        <v>115</v>
      </c>
      <c r="C123" s="38">
        <v>5457</v>
      </c>
      <c r="D123" s="39">
        <v>1</v>
      </c>
      <c r="E123" s="47">
        <f t="shared" si="28"/>
        <v>0</v>
      </c>
      <c r="F123" s="14">
        <f t="shared" si="36"/>
        <v>163.71</v>
      </c>
      <c r="G123" s="10">
        <v>0</v>
      </c>
      <c r="H123" s="15">
        <f t="shared" si="29"/>
        <v>0</v>
      </c>
      <c r="I123" s="16">
        <f t="shared" si="30"/>
        <v>0</v>
      </c>
      <c r="J123" s="14">
        <f t="shared" si="31"/>
        <v>0</v>
      </c>
      <c r="K123" s="14">
        <f t="shared" si="32"/>
        <v>0</v>
      </c>
      <c r="L123" s="14">
        <f t="shared" si="33"/>
        <v>0</v>
      </c>
      <c r="M123" s="14">
        <f t="shared" si="34"/>
        <v>0</v>
      </c>
      <c r="N123" s="2">
        <f t="shared" si="35"/>
        <v>0</v>
      </c>
    </row>
    <row r="124" spans="1:14" s="12" customFormat="1" ht="11.25" x14ac:dyDescent="0.2">
      <c r="A124" s="56" t="s">
        <v>36</v>
      </c>
      <c r="B124" s="56" t="s">
        <v>164</v>
      </c>
      <c r="C124" s="57">
        <v>215</v>
      </c>
      <c r="D124" s="56">
        <v>1</v>
      </c>
      <c r="E124" s="47">
        <f t="shared" si="28"/>
        <v>0</v>
      </c>
      <c r="F124" s="14">
        <f t="shared" si="36"/>
        <v>6.45</v>
      </c>
      <c r="G124" s="10">
        <v>0</v>
      </c>
      <c r="H124" s="15">
        <f t="shared" si="29"/>
        <v>0</v>
      </c>
      <c r="I124" s="16">
        <f t="shared" si="30"/>
        <v>0</v>
      </c>
      <c r="J124" s="14">
        <f t="shared" si="31"/>
        <v>0</v>
      </c>
      <c r="K124" s="14">
        <f t="shared" si="32"/>
        <v>0</v>
      </c>
      <c r="L124" s="14">
        <f t="shared" si="33"/>
        <v>0</v>
      </c>
      <c r="M124" s="14">
        <f t="shared" si="34"/>
        <v>0</v>
      </c>
      <c r="N124" s="2">
        <f t="shared" si="35"/>
        <v>0</v>
      </c>
    </row>
    <row r="125" spans="1:14" s="12" customFormat="1" ht="11.25" x14ac:dyDescent="0.2">
      <c r="A125" s="37" t="s">
        <v>165</v>
      </c>
      <c r="B125" s="63" t="s">
        <v>164</v>
      </c>
      <c r="C125" s="38">
        <v>400</v>
      </c>
      <c r="D125" s="39">
        <v>1</v>
      </c>
      <c r="E125" s="47">
        <f t="shared" si="28"/>
        <v>0</v>
      </c>
      <c r="F125" s="14">
        <f t="shared" si="36"/>
        <v>12</v>
      </c>
      <c r="G125" s="10">
        <v>0</v>
      </c>
      <c r="H125" s="15">
        <f t="shared" si="29"/>
        <v>0</v>
      </c>
      <c r="I125" s="16">
        <f t="shared" si="30"/>
        <v>0</v>
      </c>
      <c r="J125" s="14">
        <f t="shared" si="31"/>
        <v>0</v>
      </c>
      <c r="K125" s="14">
        <f t="shared" si="32"/>
        <v>0</v>
      </c>
      <c r="L125" s="14">
        <f t="shared" si="33"/>
        <v>0</v>
      </c>
      <c r="M125" s="14">
        <f t="shared" si="34"/>
        <v>0</v>
      </c>
      <c r="N125" s="2">
        <f t="shared" si="35"/>
        <v>0</v>
      </c>
    </row>
    <row r="126" spans="1:14" s="12" customFormat="1" ht="11.25" x14ac:dyDescent="0.2">
      <c r="A126" s="56" t="s">
        <v>15</v>
      </c>
      <c r="B126" s="56" t="s">
        <v>164</v>
      </c>
      <c r="C126" s="57">
        <v>20</v>
      </c>
      <c r="D126" s="56">
        <v>14</v>
      </c>
      <c r="E126" s="47">
        <f t="shared" si="28"/>
        <v>0</v>
      </c>
      <c r="F126" s="14">
        <f t="shared" si="36"/>
        <v>0.6</v>
      </c>
      <c r="G126" s="10">
        <v>0</v>
      </c>
      <c r="H126" s="15">
        <f t="shared" si="29"/>
        <v>0</v>
      </c>
      <c r="I126" s="16">
        <f t="shared" si="30"/>
        <v>0</v>
      </c>
      <c r="J126" s="14">
        <f t="shared" si="31"/>
        <v>0</v>
      </c>
      <c r="K126" s="14">
        <f t="shared" si="32"/>
        <v>0</v>
      </c>
      <c r="L126" s="14">
        <f t="shared" si="33"/>
        <v>0</v>
      </c>
      <c r="M126" s="14">
        <f t="shared" si="34"/>
        <v>0</v>
      </c>
      <c r="N126" s="2">
        <f t="shared" si="35"/>
        <v>0</v>
      </c>
    </row>
    <row r="127" spans="1:14" s="12" customFormat="1" ht="11.25" x14ac:dyDescent="0.2">
      <c r="A127" s="56" t="s">
        <v>166</v>
      </c>
      <c r="B127" s="56" t="s">
        <v>164</v>
      </c>
      <c r="C127" s="57">
        <v>20</v>
      </c>
      <c r="D127" s="56">
        <v>5</v>
      </c>
      <c r="E127" s="47">
        <f t="shared" si="28"/>
        <v>0</v>
      </c>
      <c r="F127" s="14">
        <f t="shared" si="36"/>
        <v>0.6</v>
      </c>
      <c r="G127" s="10">
        <v>0</v>
      </c>
      <c r="H127" s="15">
        <f t="shared" si="29"/>
        <v>0</v>
      </c>
      <c r="I127" s="16">
        <f t="shared" si="30"/>
        <v>0</v>
      </c>
      <c r="J127" s="14">
        <f t="shared" si="31"/>
        <v>0</v>
      </c>
      <c r="K127" s="14">
        <f t="shared" si="32"/>
        <v>0</v>
      </c>
      <c r="L127" s="14">
        <f t="shared" si="33"/>
        <v>0</v>
      </c>
      <c r="M127" s="14">
        <f t="shared" si="34"/>
        <v>0</v>
      </c>
      <c r="N127" s="2">
        <f t="shared" si="35"/>
        <v>0</v>
      </c>
    </row>
    <row r="128" spans="1:14" s="12" customFormat="1" ht="11.25" x14ac:dyDescent="0.2">
      <c r="A128" s="56" t="s">
        <v>167</v>
      </c>
      <c r="B128" s="56" t="s">
        <v>164</v>
      </c>
      <c r="C128" s="57">
        <v>3</v>
      </c>
      <c r="D128" s="56">
        <v>200</v>
      </c>
      <c r="E128" s="47">
        <f t="shared" si="28"/>
        <v>0</v>
      </c>
      <c r="F128" s="14">
        <f t="shared" si="36"/>
        <v>0.09</v>
      </c>
      <c r="G128" s="10">
        <v>0</v>
      </c>
      <c r="H128" s="15">
        <f t="shared" si="29"/>
        <v>0</v>
      </c>
      <c r="I128" s="16">
        <f t="shared" si="30"/>
        <v>0</v>
      </c>
      <c r="J128" s="14">
        <f t="shared" si="31"/>
        <v>0</v>
      </c>
      <c r="K128" s="14">
        <f t="shared" si="32"/>
        <v>0</v>
      </c>
      <c r="L128" s="14">
        <f t="shared" si="33"/>
        <v>0</v>
      </c>
      <c r="M128" s="14">
        <f t="shared" si="34"/>
        <v>0</v>
      </c>
      <c r="N128" s="2">
        <f t="shared" si="35"/>
        <v>0</v>
      </c>
    </row>
    <row r="129" spans="1:14" s="12" customFormat="1" ht="11.25" x14ac:dyDescent="0.2">
      <c r="A129" s="37" t="s">
        <v>94</v>
      </c>
      <c r="B129" s="37" t="s">
        <v>164</v>
      </c>
      <c r="C129" s="58">
        <v>30</v>
      </c>
      <c r="D129" s="39">
        <v>8</v>
      </c>
      <c r="E129" s="47">
        <f t="shared" si="28"/>
        <v>0</v>
      </c>
      <c r="F129" s="14">
        <f t="shared" si="36"/>
        <v>0.9</v>
      </c>
      <c r="G129" s="10">
        <v>0</v>
      </c>
      <c r="H129" s="15">
        <f t="shared" si="29"/>
        <v>0</v>
      </c>
      <c r="I129" s="16">
        <f t="shared" si="30"/>
        <v>0</v>
      </c>
      <c r="J129" s="14">
        <f t="shared" si="31"/>
        <v>0</v>
      </c>
      <c r="K129" s="14">
        <f t="shared" si="32"/>
        <v>0</v>
      </c>
      <c r="L129" s="14">
        <f t="shared" si="33"/>
        <v>0</v>
      </c>
      <c r="M129" s="14">
        <f t="shared" si="34"/>
        <v>0</v>
      </c>
      <c r="N129" s="2">
        <f t="shared" si="35"/>
        <v>0</v>
      </c>
    </row>
    <row r="130" spans="1:14" s="12" customFormat="1" ht="11.25" x14ac:dyDescent="0.2">
      <c r="A130" s="37" t="s">
        <v>136</v>
      </c>
      <c r="B130" s="37" t="s">
        <v>164</v>
      </c>
      <c r="C130" s="38">
        <v>88</v>
      </c>
      <c r="D130" s="39">
        <v>1</v>
      </c>
      <c r="E130" s="47">
        <f t="shared" si="28"/>
        <v>0</v>
      </c>
      <c r="F130" s="14">
        <f t="shared" si="36"/>
        <v>2.64</v>
      </c>
      <c r="G130" s="10">
        <v>0</v>
      </c>
      <c r="H130" s="15">
        <f t="shared" si="29"/>
        <v>0</v>
      </c>
      <c r="I130" s="16">
        <f t="shared" si="30"/>
        <v>0</v>
      </c>
      <c r="J130" s="14">
        <f t="shared" si="31"/>
        <v>0</v>
      </c>
      <c r="K130" s="14">
        <f t="shared" si="32"/>
        <v>0</v>
      </c>
      <c r="L130" s="14">
        <f t="shared" si="33"/>
        <v>0</v>
      </c>
      <c r="M130" s="14">
        <f t="shared" si="34"/>
        <v>0</v>
      </c>
      <c r="N130" s="2">
        <f t="shared" si="35"/>
        <v>0</v>
      </c>
    </row>
    <row r="131" spans="1:14" s="12" customFormat="1" ht="11.25" x14ac:dyDescent="0.2">
      <c r="A131" s="37" t="s">
        <v>82</v>
      </c>
      <c r="B131" s="63" t="s">
        <v>116</v>
      </c>
      <c r="C131" s="38">
        <v>400</v>
      </c>
      <c r="D131" s="39">
        <v>1</v>
      </c>
      <c r="E131" s="47">
        <f t="shared" si="28"/>
        <v>0</v>
      </c>
      <c r="F131" s="14">
        <f t="shared" si="36"/>
        <v>12</v>
      </c>
      <c r="G131" s="10">
        <v>0</v>
      </c>
      <c r="H131" s="15">
        <f t="shared" si="29"/>
        <v>0</v>
      </c>
      <c r="I131" s="16">
        <f t="shared" si="30"/>
        <v>0</v>
      </c>
      <c r="J131" s="14">
        <f t="shared" si="31"/>
        <v>0</v>
      </c>
      <c r="K131" s="14">
        <f t="shared" si="32"/>
        <v>0</v>
      </c>
      <c r="L131" s="14">
        <f t="shared" si="33"/>
        <v>0</v>
      </c>
      <c r="M131" s="14">
        <f t="shared" si="34"/>
        <v>0</v>
      </c>
      <c r="N131" s="2">
        <f t="shared" si="35"/>
        <v>0</v>
      </c>
    </row>
    <row r="132" spans="1:14" s="12" customFormat="1" ht="11.25" x14ac:dyDescent="0.2">
      <c r="A132" s="56" t="s">
        <v>25</v>
      </c>
      <c r="B132" s="56" t="s">
        <v>116</v>
      </c>
      <c r="C132" s="57">
        <v>299</v>
      </c>
      <c r="D132" s="56">
        <v>1</v>
      </c>
      <c r="E132" s="47">
        <f t="shared" si="28"/>
        <v>0</v>
      </c>
      <c r="F132" s="14">
        <f t="shared" si="36"/>
        <v>8.9700000000000006</v>
      </c>
      <c r="G132" s="10">
        <v>0</v>
      </c>
      <c r="H132" s="15">
        <f t="shared" si="29"/>
        <v>0</v>
      </c>
      <c r="I132" s="16">
        <f t="shared" si="30"/>
        <v>0</v>
      </c>
      <c r="J132" s="14">
        <f t="shared" si="31"/>
        <v>0</v>
      </c>
      <c r="K132" s="14">
        <f t="shared" si="32"/>
        <v>0</v>
      </c>
      <c r="L132" s="14">
        <f t="shared" si="33"/>
        <v>0</v>
      </c>
      <c r="M132" s="14">
        <f t="shared" si="34"/>
        <v>0</v>
      </c>
      <c r="N132" s="2">
        <f t="shared" si="35"/>
        <v>0</v>
      </c>
    </row>
    <row r="133" spans="1:14" s="12" customFormat="1" ht="11.25" x14ac:dyDescent="0.2">
      <c r="A133" s="37" t="s">
        <v>80</v>
      </c>
      <c r="B133" s="37" t="s">
        <v>116</v>
      </c>
      <c r="C133" s="38">
        <v>500</v>
      </c>
      <c r="D133" s="39">
        <v>1</v>
      </c>
      <c r="E133" s="47">
        <f t="shared" ref="E133:E150" si="37">PRODUCT(C133,G133)</f>
        <v>0</v>
      </c>
      <c r="F133" s="14">
        <f t="shared" si="36"/>
        <v>15</v>
      </c>
      <c r="G133" s="10">
        <v>0</v>
      </c>
      <c r="H133" s="15">
        <f t="shared" ref="H133:H150" si="38">PRODUCT(F133,G133)</f>
        <v>0</v>
      </c>
      <c r="I133" s="16">
        <f t="shared" ref="I133:I150" si="39">PRODUCT(F133,G133)*1.3</f>
        <v>0</v>
      </c>
      <c r="J133" s="14">
        <f t="shared" ref="J133:J150" si="40">PRODUCT(F133,G133)*1.6</f>
        <v>0</v>
      </c>
      <c r="K133" s="14">
        <f t="shared" ref="K133:K150" si="41">PRODUCT(F133,G133)*1.9</f>
        <v>0</v>
      </c>
      <c r="L133" s="14">
        <f t="shared" ref="L133:L150" si="42">PRODUCT(F133,G133)*2.2</f>
        <v>0</v>
      </c>
      <c r="M133" s="14">
        <f t="shared" ref="M133:M150" si="43">PRODUCT(F133,G133)*2.5</f>
        <v>0</v>
      </c>
      <c r="N133" s="2">
        <f t="shared" ref="N133:N150" si="44">PRODUCT(F133,G133)*2.8</f>
        <v>0</v>
      </c>
    </row>
    <row r="134" spans="1:14" s="12" customFormat="1" ht="11.25" x14ac:dyDescent="0.2">
      <c r="A134" s="37" t="s">
        <v>81</v>
      </c>
      <c r="B134" s="37" t="s">
        <v>116</v>
      </c>
      <c r="C134" s="38">
        <v>800</v>
      </c>
      <c r="D134" s="39">
        <v>1</v>
      </c>
      <c r="E134" s="47">
        <f t="shared" si="37"/>
        <v>0</v>
      </c>
      <c r="F134" s="14">
        <f t="shared" si="36"/>
        <v>24</v>
      </c>
      <c r="G134" s="10">
        <v>0</v>
      </c>
      <c r="H134" s="15">
        <f t="shared" si="38"/>
        <v>0</v>
      </c>
      <c r="I134" s="16">
        <f t="shared" si="39"/>
        <v>0</v>
      </c>
      <c r="J134" s="14">
        <f t="shared" si="40"/>
        <v>0</v>
      </c>
      <c r="K134" s="14">
        <f t="shared" si="41"/>
        <v>0</v>
      </c>
      <c r="L134" s="14">
        <f t="shared" si="42"/>
        <v>0</v>
      </c>
      <c r="M134" s="14">
        <f t="shared" si="43"/>
        <v>0</v>
      </c>
      <c r="N134" s="2">
        <f t="shared" si="44"/>
        <v>0</v>
      </c>
    </row>
    <row r="135" spans="1:14" s="12" customFormat="1" ht="11.25" x14ac:dyDescent="0.2">
      <c r="A135" s="37" t="s">
        <v>100</v>
      </c>
      <c r="B135" s="37" t="s">
        <v>168</v>
      </c>
      <c r="C135" s="58">
        <v>3.5</v>
      </c>
      <c r="D135" s="39">
        <v>30</v>
      </c>
      <c r="E135" s="47">
        <f t="shared" si="37"/>
        <v>0</v>
      </c>
      <c r="F135" s="14">
        <f t="shared" si="36"/>
        <v>0.105</v>
      </c>
      <c r="G135" s="10">
        <v>0</v>
      </c>
      <c r="H135" s="15">
        <f t="shared" si="38"/>
        <v>0</v>
      </c>
      <c r="I135" s="16">
        <f t="shared" si="39"/>
        <v>0</v>
      </c>
      <c r="J135" s="14">
        <f t="shared" si="40"/>
        <v>0</v>
      </c>
      <c r="K135" s="14">
        <f t="shared" si="41"/>
        <v>0</v>
      </c>
      <c r="L135" s="14">
        <f t="shared" si="42"/>
        <v>0</v>
      </c>
      <c r="M135" s="14">
        <f t="shared" si="43"/>
        <v>0</v>
      </c>
      <c r="N135" s="2">
        <f t="shared" si="44"/>
        <v>0</v>
      </c>
    </row>
    <row r="136" spans="1:14" s="12" customFormat="1" ht="11.25" x14ac:dyDescent="0.2">
      <c r="A136" s="37" t="s">
        <v>169</v>
      </c>
      <c r="B136" s="37" t="s">
        <v>168</v>
      </c>
      <c r="C136" s="58">
        <v>150</v>
      </c>
      <c r="D136" s="39">
        <v>8</v>
      </c>
      <c r="E136" s="47">
        <f t="shared" si="37"/>
        <v>0</v>
      </c>
      <c r="F136" s="14">
        <f t="shared" si="36"/>
        <v>4.5</v>
      </c>
      <c r="G136" s="10">
        <v>0</v>
      </c>
      <c r="H136" s="15">
        <f t="shared" si="38"/>
        <v>0</v>
      </c>
      <c r="I136" s="16">
        <f t="shared" si="39"/>
        <v>0</v>
      </c>
      <c r="J136" s="14">
        <f t="shared" si="40"/>
        <v>0</v>
      </c>
      <c r="K136" s="14">
        <f t="shared" si="41"/>
        <v>0</v>
      </c>
      <c r="L136" s="14">
        <f t="shared" si="42"/>
        <v>0</v>
      </c>
      <c r="M136" s="14">
        <f t="shared" si="43"/>
        <v>0</v>
      </c>
      <c r="N136" s="2">
        <f t="shared" si="44"/>
        <v>0</v>
      </c>
    </row>
    <row r="137" spans="1:14" s="12" customFormat="1" ht="11.25" x14ac:dyDescent="0.2">
      <c r="A137" s="37" t="s">
        <v>95</v>
      </c>
      <c r="B137" s="37" t="s">
        <v>168</v>
      </c>
      <c r="C137" s="58">
        <v>100</v>
      </c>
      <c r="D137" s="39">
        <v>2</v>
      </c>
      <c r="E137" s="47">
        <f t="shared" si="37"/>
        <v>0</v>
      </c>
      <c r="F137" s="14">
        <f t="shared" si="36"/>
        <v>3</v>
      </c>
      <c r="G137" s="10">
        <v>0</v>
      </c>
      <c r="H137" s="15">
        <f t="shared" si="38"/>
        <v>0</v>
      </c>
      <c r="I137" s="16">
        <f t="shared" si="39"/>
        <v>0</v>
      </c>
      <c r="J137" s="14">
        <f t="shared" si="40"/>
        <v>0</v>
      </c>
      <c r="K137" s="14">
        <f t="shared" si="41"/>
        <v>0</v>
      </c>
      <c r="L137" s="14">
        <f t="shared" si="42"/>
        <v>0</v>
      </c>
      <c r="M137" s="14">
        <f t="shared" si="43"/>
        <v>0</v>
      </c>
      <c r="N137" s="2">
        <f t="shared" si="44"/>
        <v>0</v>
      </c>
    </row>
    <row r="138" spans="1:14" s="12" customFormat="1" ht="11.25" x14ac:dyDescent="0.2">
      <c r="A138" s="56" t="s">
        <v>3</v>
      </c>
      <c r="B138" s="56" t="s">
        <v>168</v>
      </c>
      <c r="C138" s="57">
        <v>68</v>
      </c>
      <c r="D138" s="56">
        <v>1</v>
      </c>
      <c r="E138" s="47">
        <f t="shared" si="37"/>
        <v>0</v>
      </c>
      <c r="F138" s="14">
        <f t="shared" si="36"/>
        <v>2.04</v>
      </c>
      <c r="G138" s="10">
        <v>0</v>
      </c>
      <c r="H138" s="15">
        <f t="shared" si="38"/>
        <v>0</v>
      </c>
      <c r="I138" s="16">
        <f t="shared" si="39"/>
        <v>0</v>
      </c>
      <c r="J138" s="14">
        <f t="shared" si="40"/>
        <v>0</v>
      </c>
      <c r="K138" s="14">
        <f t="shared" si="41"/>
        <v>0</v>
      </c>
      <c r="L138" s="14">
        <f t="shared" si="42"/>
        <v>0</v>
      </c>
      <c r="M138" s="14">
        <f t="shared" si="43"/>
        <v>0</v>
      </c>
      <c r="N138" s="2">
        <f t="shared" si="44"/>
        <v>0</v>
      </c>
    </row>
    <row r="139" spans="1:14" s="12" customFormat="1" ht="11.25" x14ac:dyDescent="0.2">
      <c r="A139" s="37" t="s">
        <v>170</v>
      </c>
      <c r="B139" s="37" t="s">
        <v>168</v>
      </c>
      <c r="C139" s="58">
        <v>55</v>
      </c>
      <c r="D139" s="39">
        <v>20</v>
      </c>
      <c r="E139" s="47">
        <f t="shared" si="37"/>
        <v>0</v>
      </c>
      <c r="F139" s="14">
        <f t="shared" si="36"/>
        <v>1.65</v>
      </c>
      <c r="G139" s="10">
        <v>0</v>
      </c>
      <c r="H139" s="15">
        <f t="shared" si="38"/>
        <v>0</v>
      </c>
      <c r="I139" s="16">
        <f t="shared" si="39"/>
        <v>0</v>
      </c>
      <c r="J139" s="14">
        <f t="shared" si="40"/>
        <v>0</v>
      </c>
      <c r="K139" s="14">
        <f t="shared" si="41"/>
        <v>0</v>
      </c>
      <c r="L139" s="14">
        <f t="shared" si="42"/>
        <v>0</v>
      </c>
      <c r="M139" s="14">
        <f t="shared" si="43"/>
        <v>0</v>
      </c>
      <c r="N139" s="2">
        <f t="shared" si="44"/>
        <v>0</v>
      </c>
    </row>
    <row r="140" spans="1:14" s="12" customFormat="1" ht="11.25" x14ac:dyDescent="0.2">
      <c r="A140" s="37" t="s">
        <v>171</v>
      </c>
      <c r="B140" s="37" t="s">
        <v>168</v>
      </c>
      <c r="C140" s="58">
        <v>40</v>
      </c>
      <c r="D140" s="39">
        <v>6</v>
      </c>
      <c r="E140" s="47">
        <f t="shared" si="37"/>
        <v>0</v>
      </c>
      <c r="F140" s="14">
        <f t="shared" si="36"/>
        <v>1.2</v>
      </c>
      <c r="G140" s="10">
        <v>0</v>
      </c>
      <c r="H140" s="15">
        <f t="shared" si="38"/>
        <v>0</v>
      </c>
      <c r="I140" s="3">
        <f t="shared" si="39"/>
        <v>0</v>
      </c>
      <c r="J140" s="4">
        <f t="shared" si="40"/>
        <v>0</v>
      </c>
      <c r="K140" s="4">
        <f t="shared" si="41"/>
        <v>0</v>
      </c>
      <c r="L140" s="4">
        <f t="shared" si="42"/>
        <v>0</v>
      </c>
      <c r="M140" s="4">
        <f t="shared" si="43"/>
        <v>0</v>
      </c>
      <c r="N140" s="2">
        <f t="shared" si="44"/>
        <v>0</v>
      </c>
    </row>
    <row r="141" spans="1:14" s="12" customFormat="1" ht="11.25" x14ac:dyDescent="0.2">
      <c r="A141" s="56" t="s">
        <v>19</v>
      </c>
      <c r="B141" s="56" t="s">
        <v>168</v>
      </c>
      <c r="C141" s="57">
        <v>135</v>
      </c>
      <c r="D141" s="56">
        <v>4</v>
      </c>
      <c r="E141" s="49">
        <f t="shared" si="37"/>
        <v>0</v>
      </c>
      <c r="F141" s="14">
        <f t="shared" si="36"/>
        <v>4.05</v>
      </c>
      <c r="G141" s="33">
        <v>0</v>
      </c>
      <c r="H141" s="34">
        <f t="shared" si="38"/>
        <v>0</v>
      </c>
      <c r="I141" s="35">
        <f t="shared" si="39"/>
        <v>0</v>
      </c>
      <c r="J141" s="17">
        <f t="shared" si="40"/>
        <v>0</v>
      </c>
      <c r="K141" s="17">
        <f t="shared" si="41"/>
        <v>0</v>
      </c>
      <c r="L141" s="17">
        <f t="shared" si="42"/>
        <v>0</v>
      </c>
      <c r="M141" s="17">
        <f t="shared" si="43"/>
        <v>0</v>
      </c>
      <c r="N141" s="2">
        <f t="shared" si="44"/>
        <v>0</v>
      </c>
    </row>
    <row r="142" spans="1:14" customFormat="1" ht="11.25" customHeight="1" x14ac:dyDescent="0.25">
      <c r="A142" s="56" t="s">
        <v>172</v>
      </c>
      <c r="B142" s="37" t="s">
        <v>168</v>
      </c>
      <c r="C142" s="40">
        <v>30</v>
      </c>
      <c r="D142" s="56">
        <v>8</v>
      </c>
      <c r="E142" s="47">
        <f t="shared" si="37"/>
        <v>0</v>
      </c>
      <c r="F142" s="14">
        <f t="shared" si="36"/>
        <v>0.9</v>
      </c>
      <c r="G142" s="10">
        <v>0</v>
      </c>
      <c r="H142" s="34">
        <f t="shared" si="38"/>
        <v>0</v>
      </c>
      <c r="I142" s="35">
        <f t="shared" si="39"/>
        <v>0</v>
      </c>
      <c r="J142" s="17">
        <f t="shared" si="40"/>
        <v>0</v>
      </c>
      <c r="K142" s="17">
        <f t="shared" si="41"/>
        <v>0</v>
      </c>
      <c r="L142" s="17">
        <f t="shared" si="42"/>
        <v>0</v>
      </c>
      <c r="M142" s="17">
        <f t="shared" si="43"/>
        <v>0</v>
      </c>
      <c r="N142" s="2">
        <f t="shared" si="44"/>
        <v>0</v>
      </c>
    </row>
    <row r="143" spans="1:14" customFormat="1" ht="11.25" customHeight="1" x14ac:dyDescent="0.25">
      <c r="A143" s="56" t="s">
        <v>8</v>
      </c>
      <c r="B143" s="56" t="s">
        <v>168</v>
      </c>
      <c r="C143" s="57">
        <v>30</v>
      </c>
      <c r="D143" s="56">
        <v>4</v>
      </c>
      <c r="E143" s="47">
        <f t="shared" si="37"/>
        <v>0</v>
      </c>
      <c r="F143" s="14">
        <f t="shared" si="36"/>
        <v>0.9</v>
      </c>
      <c r="G143" s="10">
        <v>0</v>
      </c>
      <c r="H143" s="34">
        <f t="shared" si="38"/>
        <v>0</v>
      </c>
      <c r="I143" s="35">
        <f t="shared" si="39"/>
        <v>0</v>
      </c>
      <c r="J143" s="17">
        <f t="shared" si="40"/>
        <v>0</v>
      </c>
      <c r="K143" s="17">
        <f t="shared" si="41"/>
        <v>0</v>
      </c>
      <c r="L143" s="17">
        <f t="shared" si="42"/>
        <v>0</v>
      </c>
      <c r="M143" s="17">
        <f t="shared" si="43"/>
        <v>0</v>
      </c>
      <c r="N143" s="2">
        <f t="shared" si="44"/>
        <v>0</v>
      </c>
    </row>
    <row r="144" spans="1:14" customFormat="1" ht="11.25" customHeight="1" x14ac:dyDescent="0.25">
      <c r="A144" s="56" t="s">
        <v>17</v>
      </c>
      <c r="B144" s="56" t="s">
        <v>168</v>
      </c>
      <c r="C144" s="57">
        <v>7</v>
      </c>
      <c r="D144" s="56">
        <v>7</v>
      </c>
      <c r="E144" s="47">
        <f t="shared" si="37"/>
        <v>0</v>
      </c>
      <c r="F144" s="14">
        <f t="shared" si="36"/>
        <v>0.21</v>
      </c>
      <c r="G144" s="10">
        <v>0</v>
      </c>
      <c r="H144" s="34">
        <f t="shared" si="38"/>
        <v>0</v>
      </c>
      <c r="I144" s="35">
        <f t="shared" si="39"/>
        <v>0</v>
      </c>
      <c r="J144" s="17">
        <f t="shared" si="40"/>
        <v>0</v>
      </c>
      <c r="K144" s="17">
        <f t="shared" si="41"/>
        <v>0</v>
      </c>
      <c r="L144" s="17">
        <f t="shared" si="42"/>
        <v>0</v>
      </c>
      <c r="M144" s="17">
        <f t="shared" si="43"/>
        <v>0</v>
      </c>
      <c r="N144" s="2">
        <f t="shared" si="44"/>
        <v>0</v>
      </c>
    </row>
    <row r="145" spans="1:14" customFormat="1" ht="11.25" customHeight="1" x14ac:dyDescent="0.25">
      <c r="A145" s="37" t="s">
        <v>65</v>
      </c>
      <c r="B145" s="37" t="s">
        <v>113</v>
      </c>
      <c r="C145" s="38">
        <v>100</v>
      </c>
      <c r="D145" s="39">
        <v>1</v>
      </c>
      <c r="E145" s="47">
        <f t="shared" si="37"/>
        <v>0</v>
      </c>
      <c r="F145" s="14">
        <f t="shared" si="36"/>
        <v>3</v>
      </c>
      <c r="G145" s="10">
        <v>0</v>
      </c>
      <c r="H145" s="34">
        <f t="shared" si="38"/>
        <v>0</v>
      </c>
      <c r="I145" s="35">
        <f t="shared" si="39"/>
        <v>0</v>
      </c>
      <c r="J145" s="17">
        <f t="shared" si="40"/>
        <v>0</v>
      </c>
      <c r="K145" s="17">
        <f t="shared" si="41"/>
        <v>0</v>
      </c>
      <c r="L145" s="17">
        <f t="shared" si="42"/>
        <v>0</v>
      </c>
      <c r="M145" s="17">
        <f t="shared" si="43"/>
        <v>0</v>
      </c>
      <c r="N145" s="2">
        <f t="shared" si="44"/>
        <v>0</v>
      </c>
    </row>
    <row r="146" spans="1:14" customFormat="1" ht="11.25" customHeight="1" x14ac:dyDescent="0.25">
      <c r="A146" s="37" t="s">
        <v>64</v>
      </c>
      <c r="B146" s="37" t="s">
        <v>113</v>
      </c>
      <c r="C146" s="38">
        <v>1000</v>
      </c>
      <c r="D146" s="39">
        <v>2</v>
      </c>
      <c r="E146" s="47">
        <f t="shared" si="37"/>
        <v>0</v>
      </c>
      <c r="F146" s="14">
        <f t="shared" si="36"/>
        <v>30</v>
      </c>
      <c r="G146" s="10">
        <v>0</v>
      </c>
      <c r="H146" s="34">
        <f t="shared" si="38"/>
        <v>0</v>
      </c>
      <c r="I146" s="35">
        <f t="shared" si="39"/>
        <v>0</v>
      </c>
      <c r="J146" s="17">
        <f t="shared" si="40"/>
        <v>0</v>
      </c>
      <c r="K146" s="17">
        <f t="shared" si="41"/>
        <v>0</v>
      </c>
      <c r="L146" s="17">
        <f t="shared" si="42"/>
        <v>0</v>
      </c>
      <c r="M146" s="17">
        <f t="shared" si="43"/>
        <v>0</v>
      </c>
      <c r="N146" s="2">
        <f t="shared" si="44"/>
        <v>0</v>
      </c>
    </row>
    <row r="147" spans="1:14" customFormat="1" ht="11.25" customHeight="1" x14ac:dyDescent="0.25">
      <c r="A147" s="56" t="s">
        <v>28</v>
      </c>
      <c r="B147" s="56" t="s">
        <v>173</v>
      </c>
      <c r="C147" s="57">
        <v>299</v>
      </c>
      <c r="D147" s="56">
        <v>1</v>
      </c>
      <c r="E147" s="47">
        <f t="shared" si="37"/>
        <v>0</v>
      </c>
      <c r="F147" s="14">
        <f t="shared" si="36"/>
        <v>8.9700000000000006</v>
      </c>
      <c r="G147" s="10">
        <v>0</v>
      </c>
      <c r="H147" s="34">
        <f t="shared" si="38"/>
        <v>0</v>
      </c>
      <c r="I147" s="35">
        <f t="shared" si="39"/>
        <v>0</v>
      </c>
      <c r="J147" s="17">
        <f t="shared" si="40"/>
        <v>0</v>
      </c>
      <c r="K147" s="17">
        <f t="shared" si="41"/>
        <v>0</v>
      </c>
      <c r="L147" s="17">
        <f t="shared" si="42"/>
        <v>0</v>
      </c>
      <c r="M147" s="17">
        <f t="shared" si="43"/>
        <v>0</v>
      </c>
      <c r="N147" s="2">
        <f t="shared" si="44"/>
        <v>0</v>
      </c>
    </row>
    <row r="148" spans="1:14" customFormat="1" ht="11.25" customHeight="1" x14ac:dyDescent="0.25">
      <c r="A148" s="56" t="s">
        <v>26</v>
      </c>
      <c r="B148" s="56" t="s">
        <v>173</v>
      </c>
      <c r="C148" s="57">
        <v>119</v>
      </c>
      <c r="D148" s="56">
        <v>2</v>
      </c>
      <c r="E148" s="47">
        <f t="shared" si="37"/>
        <v>0</v>
      </c>
      <c r="F148" s="14">
        <f t="shared" si="36"/>
        <v>3.57</v>
      </c>
      <c r="G148" s="10">
        <v>0</v>
      </c>
      <c r="H148" s="34">
        <f t="shared" si="38"/>
        <v>0</v>
      </c>
      <c r="I148" s="35">
        <f t="shared" si="39"/>
        <v>0</v>
      </c>
      <c r="J148" s="17">
        <f t="shared" si="40"/>
        <v>0</v>
      </c>
      <c r="K148" s="17">
        <f t="shared" si="41"/>
        <v>0</v>
      </c>
      <c r="L148" s="17">
        <f t="shared" si="42"/>
        <v>0</v>
      </c>
      <c r="M148" s="17">
        <f t="shared" si="43"/>
        <v>0</v>
      </c>
      <c r="N148" s="2">
        <f t="shared" si="44"/>
        <v>0</v>
      </c>
    </row>
    <row r="149" spans="1:14" s="12" customFormat="1" ht="11.25" x14ac:dyDescent="0.2">
      <c r="A149" s="37" t="s">
        <v>86</v>
      </c>
      <c r="B149" s="37" t="s">
        <v>173</v>
      </c>
      <c r="C149" s="38">
        <v>120</v>
      </c>
      <c r="D149" s="39">
        <v>1</v>
      </c>
      <c r="E149" s="46">
        <f t="shared" si="37"/>
        <v>0</v>
      </c>
      <c r="F149" s="21">
        <f t="shared" si="36"/>
        <v>3.6</v>
      </c>
      <c r="G149" s="22">
        <v>0</v>
      </c>
      <c r="H149" s="23">
        <f t="shared" si="38"/>
        <v>0</v>
      </c>
      <c r="I149" s="36">
        <f t="shared" si="39"/>
        <v>0</v>
      </c>
      <c r="J149" s="21">
        <f t="shared" si="40"/>
        <v>0</v>
      </c>
      <c r="K149" s="21">
        <f t="shared" si="41"/>
        <v>0</v>
      </c>
      <c r="L149" s="21">
        <f t="shared" si="42"/>
        <v>0</v>
      </c>
      <c r="M149" s="21">
        <f t="shared" si="43"/>
        <v>0</v>
      </c>
      <c r="N149" s="2">
        <f t="shared" si="44"/>
        <v>0</v>
      </c>
    </row>
    <row r="150" spans="1:14" s="13" customFormat="1" ht="11.25" x14ac:dyDescent="0.2">
      <c r="A150" s="56" t="s">
        <v>16</v>
      </c>
      <c r="B150" s="56" t="s">
        <v>173</v>
      </c>
      <c r="C150" s="57">
        <v>145</v>
      </c>
      <c r="D150" s="56">
        <v>1</v>
      </c>
      <c r="E150" s="49">
        <f t="shared" si="37"/>
        <v>0</v>
      </c>
      <c r="F150" s="21">
        <f t="shared" si="36"/>
        <v>4.3499999999999996</v>
      </c>
      <c r="G150" s="33">
        <v>0</v>
      </c>
      <c r="H150" s="34">
        <f t="shared" si="38"/>
        <v>0</v>
      </c>
      <c r="I150" s="18">
        <f t="shared" si="39"/>
        <v>0</v>
      </c>
      <c r="J150" s="19">
        <f t="shared" si="40"/>
        <v>0</v>
      </c>
      <c r="K150" s="19">
        <f t="shared" si="41"/>
        <v>0</v>
      </c>
      <c r="L150" s="19">
        <f t="shared" si="42"/>
        <v>0</v>
      </c>
      <c r="M150" s="19">
        <f t="shared" si="43"/>
        <v>0</v>
      </c>
      <c r="N150" s="20">
        <f t="shared" si="44"/>
        <v>0</v>
      </c>
    </row>
    <row r="151" spans="1:14" s="12" customFormat="1" ht="11.25" x14ac:dyDescent="0.2">
      <c r="A151" s="52" t="s">
        <v>62</v>
      </c>
      <c r="B151" s="53"/>
      <c r="C151" s="54"/>
      <c r="D151" s="55"/>
      <c r="E151" s="42">
        <f>SUM(E5:E150)</f>
        <v>0</v>
      </c>
      <c r="F151" s="43"/>
      <c r="G151" s="44"/>
      <c r="H151" s="45">
        <f t="shared" ref="H151" si="45">SUM(H5:H150)</f>
        <v>0</v>
      </c>
      <c r="I151" s="45">
        <f t="shared" ref="I151" si="46">SUM(I5:I150)</f>
        <v>0</v>
      </c>
      <c r="J151" s="45">
        <f t="shared" ref="J151" si="47">SUM(J5:J150)</f>
        <v>0</v>
      </c>
      <c r="K151" s="45">
        <f t="shared" ref="K151" si="48">SUM(K5:K150)</f>
        <v>0</v>
      </c>
      <c r="L151" s="45">
        <f t="shared" ref="L151" si="49">SUM(L5:L150)</f>
        <v>0</v>
      </c>
      <c r="M151" s="45">
        <f t="shared" ref="M151" si="50">SUM(M5:M150)</f>
        <v>0</v>
      </c>
      <c r="N151" s="45">
        <f t="shared" ref="N151" si="51">SUM(N5:N150)</f>
        <v>0</v>
      </c>
    </row>
  </sheetData>
  <sheetProtection formatCells="0" formatColumns="0" formatRows="0" insertColumns="0" insertRows="0" insertHyperlinks="0" deleteColumns="0" deleteRows="0"/>
  <protectedRanges>
    <protectedRange algorithmName="SHA-512" hashValue="CJWRiyuw8b2kdfCLIbrgBXQcanOvRLKYbV7XhkymprHlNwKGaf7f9rEG3FC7QISFWF9UMS3QgZViQpiA9yurnA==" saltValue="zplym93HEbu/Vqu/rkY4KA==" spinCount="100000" sqref="G5:G150" name="Plage1"/>
  </protectedRanges>
  <hyperlinks>
    <hyperlink ref="A42" r:id="rId1" display="http://www.thomann.de/fr/behringer_b1500hp.htm" xr:uid="{2C49428B-068A-4720-80EF-1D0EC7B1480D}"/>
  </hyperlinks>
  <pageMargins left="0.70866141732283472" right="0.70866141732283472" top="0.74803149606299213" bottom="0.74803149606299213" header="0.31496062992125984" footer="0.31496062992125984"/>
  <pageSetup paperSize="9" scale="34" orientation="landscape" horizontalDpi="4294967293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8EDD8-ACC9-4D2C-88BE-B849E3108AA7}">
  <dimension ref="A1"/>
  <sheetViews>
    <sheetView workbookViewId="0">
      <selection activeCell="B12" sqref="B12:B13"/>
    </sheetView>
  </sheetViews>
  <sheetFormatPr baseColWidth="10" defaultRowHeight="15" x14ac:dyDescent="0.25"/>
  <sheetData/>
  <phoneticPr fontId="1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M m w y U v 1 R p t S j A A A A 9 Q A A A B I A H A B D b 2 5 m a W c v U G F j a 2 F n Z S 5 4 b W w g o h g A K K A U A A A A A A A A A A A A A A A A A A A A A A A A A A A A h Y 8 x D o I w G I W v Q r r T l r o Q 8 l M H E y d J j C b G t S k F G q G Y t l j u 5 u C R v I I Y R d 0 c 3 / u + 4 b 3 7 9 Q b L s W u j i 7 J O 9 y Z H C a Y o U k b 2 p T Z 1 j g Z f x S l a c t g K e R K 1 i i b Z u G x 0 Z Y 4 a 7 8 8 Z I S E E H B a 4 t z V h l C b k W G z 2 s l G d Q B 9 Z / 5 d j b Z w X R i r E 4 f A a w x l O U 8 z o N A n I 3 E G h z Z e z i T 3 p T w m r o f W D V b y y 8 X o H Z I 5 A 3 h f 4 A 1 B L A w Q U A A I A C A A y b D J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m w y U i i K R 7 g O A A A A E Q A A A B M A H A B G b 3 J t d W x h c y 9 T Z W N 0 a W 9 u M S 5 t I K I Y A C i g F A A A A A A A A A A A A A A A A A A A A A A A A A A A A C t O T S 7 J z M 9 T C I b Q h t Y A U E s B A i 0 A F A A C A A g A M m w y U v 1 R p t S j A A A A 9 Q A A A B I A A A A A A A A A A A A A A A A A A A A A A E N v b m Z p Z y 9 Q Y W N r Y W d l L n h t b F B L A Q I t A B Q A A g A I A D J s M l I P y u m r p A A A A O k A A A A T A A A A A A A A A A A A A A A A A O 8 A A A B b Q 2 9 u d G V u d F 9 U e X B l c 1 0 u e G 1 s U E s B A i 0 A F A A C A A g A M m w y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0 I L u a d 3 A R A k Y j g w 4 P l b Z k A A A A A A g A A A A A A E G Y A A A A B A A A g A A A A D l F z K k z I g S o C 9 1 Y g w R e V v c P x C b 0 6 5 k U / h z x X U 5 E j b o I A A A A A D o A A A A A C A A A g A A A A C S T p B R 2 b W U G Z N w H J c p K 2 f z U 5 R L z M I T d u A V 4 z E J 3 D E a x Q A A A A f l k r 6 6 H N N D F 6 S k b R Z a S G 5 q H N G 3 a O x 8 Y u G l J Y 2 d 9 b r j o o g f V O o W F c J Q U I Y W H 0 L f g + s q z A C N J 7 E G S e S d w a 8 j i M + l O v h V N r Y J B C + N 8 X F y w 6 h Z F A A A A A W V H 6 b m f R K F 8 h 9 b Q s v F r u l v F 2 0 C t F 1 g f d u r i 3 u F e 7 8 9 D O 2 C H u 2 k u 0 r W B h w h J B N G j X 0 D l 9 9 s A y i x 1 K a 5 l G i H f x J g = = < / D a t a M a s h u p > 
</file>

<file path=customXml/itemProps1.xml><?xml version="1.0" encoding="utf-8"?>
<ds:datastoreItem xmlns:ds="http://schemas.openxmlformats.org/officeDocument/2006/customXml" ds:itemID="{95A8F31B-ED9B-4671-AD27-4F2DB00D08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</vt:lpstr>
      <vt:lpstr>Feuil1</vt:lpstr>
      <vt:lpstr>Liste!Zone_d_impression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Meuh</dc:creator>
  <cp:lastModifiedBy>Jojo</cp:lastModifiedBy>
  <cp:lastPrinted>2014-06-06T13:51:21Z</cp:lastPrinted>
  <dcterms:created xsi:type="dcterms:W3CDTF">2011-03-13T10:12:48Z</dcterms:created>
  <dcterms:modified xsi:type="dcterms:W3CDTF">2022-08-22T08:54:04Z</dcterms:modified>
</cp:coreProperties>
</file>